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  <sheet name="Transactions" sheetId="2" r:id="rId2"/>
    <sheet name="How to use" sheetId="3" r:id="rId3"/>
  </sheets>
  <definedNames>
    <definedName name="_xlnm._FilterDatabase" localSheetId="1" hidden="1">Transactions!$B$5:$G$305</definedName>
    <definedName name="_xlnm.Print_Area" localSheetId="0">Budget!$A$1:$Q$79</definedName>
    <definedName name="_xlnm.Print_Area" localSheetId="1">Transactions!$A$1:$G$305</definedName>
    <definedName name="_xlnm.Print_Titles" localSheetId="1">Transactions!$5:$5</definedName>
  </definedNames>
  <calcPr calcId="124519" fullCalcOnLoad="1"/>
</workbook>
</file>

<file path=xl/sharedStrings.xml><?xml version="1.0" encoding="utf-8"?>
<sst xmlns="http://schemas.openxmlformats.org/spreadsheetml/2006/main" count="228" uniqueCount="118">
  <si>
    <t>The Monthly Budget</t>
  </si>
  <si>
    <t>BUDGET MONTH</t>
  </si>
  <si>
    <t>Plan it, log it on the Transactions tab, watch it add up.</t>
  </si>
  <si>
    <t>INCOME</t>
  </si>
  <si>
    <t>Source</t>
  </si>
  <si>
    <t>Planned</t>
  </si>
  <si>
    <t>Received</t>
  </si>
  <si>
    <t>Difference</t>
  </si>
  <si>
    <t>Paycheck 1</t>
  </si>
  <si>
    <t>Paycheck 2</t>
  </si>
  <si>
    <t>Freelance / side income</t>
  </si>
  <si>
    <t>Total income</t>
  </si>
  <si>
    <t>EXPENSES</t>
  </si>
  <si>
    <t>Group</t>
  </si>
  <si>
    <t>Category</t>
  </si>
  <si>
    <t>Spent</t>
  </si>
  <si>
    <t>Remaining</t>
  </si>
  <si>
    <t>% used</t>
  </si>
  <si>
    <t>Status</t>
  </si>
  <si>
    <t>Housing</t>
  </si>
  <si>
    <t>Rent / mortgage</t>
  </si>
  <si>
    <t>Utilities</t>
  </si>
  <si>
    <t>Electricity</t>
  </si>
  <si>
    <t>Water &amp; trash</t>
  </si>
  <si>
    <t>Internet</t>
  </si>
  <si>
    <t>Phone</t>
  </si>
  <si>
    <t>Food</t>
  </si>
  <si>
    <t>Groceries</t>
  </si>
  <si>
    <t>Dining out</t>
  </si>
  <si>
    <t>Coffee &amp; snacks</t>
  </si>
  <si>
    <t>Transportation</t>
  </si>
  <si>
    <t>Fuel</t>
  </si>
  <si>
    <t>Car payment</t>
  </si>
  <si>
    <t>Parking &amp; transit</t>
  </si>
  <si>
    <t>Insurance</t>
  </si>
  <si>
    <t>Car insurance</t>
  </si>
  <si>
    <t>Renter's insurance</t>
  </si>
  <si>
    <t>Health</t>
  </si>
  <si>
    <t>Pharmacy &amp; copays</t>
  </si>
  <si>
    <t>Gym</t>
  </si>
  <si>
    <t>Debt</t>
  </si>
  <si>
    <t>Credit card payment</t>
  </si>
  <si>
    <t>Student loan</t>
  </si>
  <si>
    <t>Savings</t>
  </si>
  <si>
    <t>Emergency fund</t>
  </si>
  <si>
    <t>Retirement (IRA)</t>
  </si>
  <si>
    <t>Personal</t>
  </si>
  <si>
    <t>Clothing</t>
  </si>
  <si>
    <t>Haircut &amp; care</t>
  </si>
  <si>
    <t>Subscriptions</t>
  </si>
  <si>
    <t>Entertainment</t>
  </si>
  <si>
    <t>Fun money</t>
  </si>
  <si>
    <t>Giving</t>
  </si>
  <si>
    <t>Gifts &amp; donations</t>
  </si>
  <si>
    <t>Total expenses</t>
  </si>
  <si>
    <t>INCOME RECEIVED</t>
  </si>
  <si>
    <t>SPENT SO FAR</t>
  </si>
  <si>
    <t>LEFT THIS MONTH</t>
  </si>
  <si>
    <t>BUDGET USED</t>
  </si>
  <si>
    <t>BY GROUP</t>
  </si>
  <si>
    <t>Other</t>
  </si>
  <si>
    <t>Total</t>
  </si>
  <si>
    <t>Planned income – planned expenses</t>
  </si>
  <si>
    <t>Transactions</t>
  </si>
  <si>
    <t>Log every purchase. Pick a category from the dropdown — totals flow to the Budget tab.</t>
  </si>
  <si>
    <t>LOGGED</t>
  </si>
  <si>
    <t>Date</t>
  </si>
  <si>
    <t>Description</t>
  </si>
  <si>
    <t>Amount</t>
  </si>
  <si>
    <t>Paid with</t>
  </si>
  <si>
    <t>Notes</t>
  </si>
  <si>
    <t>January rent</t>
  </si>
  <si>
    <t>Transfer</t>
  </si>
  <si>
    <t>Weekly groceries</t>
  </si>
  <si>
    <t>Debit card</t>
  </si>
  <si>
    <t>Gas station</t>
  </si>
  <si>
    <t>Credit card</t>
  </si>
  <si>
    <t>Streaming + music</t>
  </si>
  <si>
    <t>Coffee with Sam</t>
  </si>
  <si>
    <t>Car loan</t>
  </si>
  <si>
    <t>Auto-save</t>
  </si>
  <si>
    <t>Phone bill</t>
  </si>
  <si>
    <t>Thai takeout</t>
  </si>
  <si>
    <t>Pharmacy</t>
  </si>
  <si>
    <t>Gym membership</t>
  </si>
  <si>
    <t>Bus pass top-up</t>
  </si>
  <si>
    <t>Bakery</t>
  </si>
  <si>
    <t>Cash</t>
  </si>
  <si>
    <t>Dinner out</t>
  </si>
  <si>
    <t>IRA contribution</t>
  </si>
  <si>
    <t>Electric bill</t>
  </si>
  <si>
    <t>Winter jacket (sale)</t>
  </si>
  <si>
    <t>Concert tickets</t>
  </si>
  <si>
    <t>Haircut</t>
  </si>
  <si>
    <t>Brunch</t>
  </si>
  <si>
    <t>Birthday gift</t>
  </si>
  <si>
    <t>Coffee beans</t>
  </si>
  <si>
    <t>Movie night</t>
  </si>
  <si>
    <t>Parking downtown</t>
  </si>
  <si>
    <t>Monthly Budget — how to use</t>
  </si>
  <si>
    <t>A one-page monthly budget with a transaction log. Sample numbers are filled in so you can see how it works — overwrite them with yours.</t>
  </si>
  <si>
    <t>HOW TO USE</t>
  </si>
  <si>
    <t>Set the month in the tinted cell at the top of the Budget tab (any date in the month works).</t>
  </si>
  <si>
    <t>Type your income sources with what you plan to earn, then fill in “Received” as money arrives.</t>
  </si>
  <si>
    <t>List your expense categories with a planned amount. Use the Group (or Bucket) dropdown to roll them up.</t>
  </si>
  <si>
    <t>Log each purchase on the Transactions tab and pick its category from the dropdown — Spent, Remaining and the charts update by themselves.</t>
  </si>
  <si>
    <t>Watch the Status column: “Close” = 90%+ used, “Done” = spent exactly as planned (typical for bills), “Over” = past the plan.</t>
  </si>
  <si>
    <t>Next month: File → Save a copy, change the month, clear the Transactions rows and the “Received” column.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</si>
  <si>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</si>
  <si>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</si>
  <si>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</si>
  <si>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</si>
  <si>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</si>
  <si>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Rename categories freely — the Transactions dropdown reads the category names straight from the Budget tab (up to 30 categories).</t>
  </si>
  <si>
    <t>Dates outside the budget month turn red on the Transactions tab so stray entries are easy to spot.</t>
  </si>
  <si>
    <t>Currency: select the money cells and change the number format to your currency; all formulas keep working.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</si>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</sst>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mmmm yyyy"/>
    <numFmt numFmtId="165" formatCode="$#,##0;-$#,##0;&quot;–&quot;"/>
    <numFmt numFmtId="166" formatCode="0%"/>
    <numFmt numFmtId="167" formatCode="$#,##0.00"/>
    <numFmt numFmtId="168" formatCode="$#,##0.00;-$#,##0.00;&quot;–&quot;"/>
    <numFmt numFmtId="169" formatCode="0%;-0%;&quot;–&quot;"/>
    <numFmt numFmtId="170" formatCode="mmm d, yyyy"/>
  </numFmts>
  <fonts count="15">
    <font>
      <sz val="11"/>
      <color theme="1"/>
      <name val="Calibri"/>
      <family val="2"/>
      <scheme val="minor"/>
    </font>
    <font>
      <sz val="10"/>
      <color rgb="FF1C1B18"/>
      <name val="Arial"/>
      <family val="2"/>
    </font>
    <font>
      <sz val="24"/>
      <color rgb="FF1C1B18"/>
      <name val="Georgia"/>
      <family val="2"/>
    </font>
    <font>
      <b/>
      <sz val="8"/>
      <color rgb="FF7A7468"/>
      <name val="Arial"/>
      <family val="2"/>
    </font>
    <font>
      <b/>
      <sz val="10"/>
      <color rgb="FF1C1B18"/>
      <name val="Arial"/>
      <family val="2"/>
    </font>
    <font>
      <i/>
      <sz val="10"/>
      <color rgb="FF7A7468"/>
      <name val="Arial"/>
      <family val="2"/>
    </font>
    <font>
      <b/>
      <sz val="18"/>
      <color rgb="FF1C1B18"/>
      <name val="Arial"/>
      <family val="2"/>
    </font>
    <font>
      <b/>
      <sz val="18"/>
      <color rgb="FF9C3D2E"/>
      <name val="Arial"/>
      <family val="2"/>
    </font>
    <font>
      <b/>
      <sz val="8"/>
      <color rgb="FF9C3D2E"/>
      <name val="Arial"/>
      <family val="2"/>
    </font>
    <font>
      <b/>
      <sz val="9"/>
      <color rgb="FF1C1B18"/>
      <name val="Arial"/>
      <family val="2"/>
    </font>
    <font>
      <sz val="10"/>
      <color rgb="FF7A7468"/>
      <name val="Arial"/>
      <family val="2"/>
    </font>
    <font>
      <sz val="9"/>
      <color rgb="FF1C1B18"/>
      <name val="Arial"/>
      <family val="2"/>
    </font>
    <font>
      <sz val="22"/>
      <color rgb="FF1C1B18"/>
      <name val="Georgia"/>
      <family val="2"/>
    </font>
    <font>
      <b/>
      <sz val="10"/>
      <color rgb="FF9C3D2E"/>
      <name val="Arial"/>
      <family val="2"/>
    </font>
    <font>
      <sz val="10"/>
      <color rgb="FF9C3D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F3EA"/>
        <bgColor indexed="64"/>
      </patternFill>
    </fill>
    <fill>
      <patternFill patternType="solid">
        <fgColor rgb="FFFFFDF7"/>
        <bgColor indexed="64"/>
      </patternFill>
    </fill>
    <fill>
      <patternFill patternType="solid">
        <fgColor rgb="FFEFE8DA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C9BBA0"/>
      </bottom>
      <diagonal/>
    </border>
    <border>
      <left/>
      <right/>
      <top style="medium">
        <color rgb="FF9C3D2E"/>
      </top>
      <bottom/>
      <diagonal/>
    </border>
    <border>
      <left/>
      <right/>
      <top style="thin">
        <color rgb="FF1C1B18"/>
      </top>
      <bottom style="medium">
        <color rgb="FF1C1B18"/>
      </bottom>
      <diagonal/>
    </border>
    <border>
      <left/>
      <right/>
      <top/>
      <bottom style="thin">
        <color rgb="FFD9D1C1"/>
      </bottom>
      <diagonal/>
    </border>
    <border>
      <left/>
      <right/>
      <top style="medium">
        <color rgb="FF1C1B18"/>
      </top>
      <bottom/>
      <diagonal/>
    </border>
    <border>
      <left/>
      <right/>
      <top style="thin">
        <color rgb="FFD9D1C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6" fontId="6" fillId="4" borderId="0" xfId="0" applyNumberFormat="1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right" vertical="center"/>
    </xf>
    <xf numFmtId="0" fontId="1" fillId="3" borderId="1" xfId="0" applyFont="1" applyFill="1" applyBorder="1" applyAlignment="1" applyProtection="1">
      <alignment vertical="center"/>
      <protection locked="0"/>
    </xf>
    <xf numFmtId="167" fontId="1" fillId="3" borderId="1" xfId="0" applyNumberFormat="1" applyFont="1" applyFill="1" applyBorder="1" applyAlignment="1" applyProtection="1">
      <alignment vertical="center"/>
      <protection locked="0"/>
    </xf>
    <xf numFmtId="168" fontId="1" fillId="2" borderId="4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168" fontId="4" fillId="4" borderId="5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vertical="center"/>
      <protection locked="0"/>
    </xf>
    <xf numFmtId="169" fontId="1" fillId="2" borderId="4" xfId="0" applyNumberFormat="1" applyFont="1" applyFill="1" applyBorder="1" applyAlignment="1">
      <alignment vertical="center"/>
    </xf>
    <xf numFmtId="0" fontId="11" fillId="2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vertical="center"/>
      <protection locked="0"/>
    </xf>
    <xf numFmtId="165" fontId="1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9" fontId="4" fillId="4" borderId="5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70" fontId="1" fillId="3" borderId="1" xfId="0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6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</cellXfs>
  <cellStyles count="1">
    <cellStyle name="Normal" xfId="0" builtinId="0"/>
  </cellStyles>
  <dxfs count="7">
    <dxf>
      <font>
        <b/>
        <color rgb="FF9C3D2E"/>
      </font>
      <fill>
        <patternFill>
          <bgColor rgb="FFF1DDD5"/>
        </patternFill>
      </fill>
    </dxf>
    <dxf>
      <font>
        <color rgb="FF9A6700"/>
      </font>
      <fill>
        <patternFill>
          <bgColor rgb="FFFFF4D6"/>
        </patternFill>
      </fill>
    </dxf>
    <dxf>
      <font>
        <color rgb="FF3F6B4A"/>
      </font>
    </dxf>
    <dxf>
      <font>
        <color rgb="FF7A7468"/>
      </font>
    </dxf>
    <dxf>
      <font>
        <color rgb="FF9C3D2E"/>
      </font>
    </dxf>
    <dxf>
      <font>
        <b/>
        <color rgb="FF9C3D2E"/>
      </font>
    </dxf>
    <dxf>
      <font>
        <i/>
        <color rgb="FF9C3D2E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C1B18"/>
                </a:solidFill>
                <a:latin typeface="Georgia"/>
              </a:defRPr>
            </a:pPr>
            <a:r>
              <a:rPr lang="en-US" sz="1200" b="1" baseline="0">
                <a:solidFill>
                  <a:srgbClr val="1C1B18"/>
                </a:solidFill>
                <a:latin typeface="Georgia"/>
              </a:rPr>
              <a:t>Where the money went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1C1B18"/>
              </a:solidFill>
              <a:ln w="19050">
                <a:solidFill>
                  <a:srgbClr val="F7F3EA"/>
                </a:solidFill>
              </a:ln>
            </c:spPr>
          </c:dPt>
          <c:dPt>
            <c:idx val="1"/>
            <c:spPr>
              <a:solidFill>
                <a:srgbClr val="9C3D2E"/>
              </a:solidFill>
              <a:ln w="19050">
                <a:solidFill>
                  <a:srgbClr val="F7F3EA"/>
                </a:solidFill>
              </a:ln>
            </c:spPr>
          </c:dPt>
          <c:dPt>
            <c:idx val="2"/>
            <c:spPr>
              <a:solidFill>
                <a:srgbClr val="B89B6A"/>
              </a:solidFill>
              <a:ln w="19050">
                <a:solidFill>
                  <a:srgbClr val="F7F3EA"/>
                </a:solidFill>
              </a:ln>
            </c:spPr>
          </c:dPt>
          <c:dPt>
            <c:idx val="3"/>
            <c:spPr>
              <a:solidFill>
                <a:srgbClr val="6F7D6A"/>
              </a:solidFill>
              <a:ln w="19050">
                <a:solidFill>
                  <a:srgbClr val="F7F3EA"/>
                </a:solidFill>
              </a:ln>
            </c:spPr>
          </c:dPt>
          <c:dPt>
            <c:idx val="4"/>
            <c:spPr>
              <a:solidFill>
                <a:srgbClr val="D8C9A9"/>
              </a:solidFill>
              <a:ln w="19050">
                <a:solidFill>
                  <a:srgbClr val="F7F3EA"/>
                </a:solidFill>
              </a:ln>
            </c:spPr>
          </c:dPt>
          <c:dPt>
            <c:idx val="5"/>
            <c:spPr>
              <a:solidFill>
                <a:srgbClr val="5E6B7A"/>
              </a:solidFill>
              <a:ln w="19050">
                <a:solidFill>
                  <a:srgbClr val="F7F3EA"/>
                </a:solidFill>
              </a:ln>
            </c:spPr>
          </c:dPt>
          <c:dPt>
            <c:idx val="6"/>
            <c:spPr>
              <a:solidFill>
                <a:srgbClr val="C47D5E"/>
              </a:solidFill>
              <a:ln w="19050">
                <a:solidFill>
                  <a:srgbClr val="F7F3EA"/>
                </a:solidFill>
              </a:ln>
            </c:spPr>
          </c:dPt>
          <c:dPt>
            <c:idx val="7"/>
            <c:spPr>
              <a:solidFill>
                <a:srgbClr val="A39E93"/>
              </a:solidFill>
              <a:ln w="19050">
                <a:solidFill>
                  <a:srgbClr val="F7F3EA"/>
                </a:solidFill>
              </a:ln>
            </c:spPr>
          </c:dPt>
          <c:dPt>
            <c:idx val="8"/>
            <c:spPr>
              <a:solidFill>
                <a:srgbClr val="3F4A3C"/>
              </a:solidFill>
              <a:ln w="19050">
                <a:solidFill>
                  <a:srgbClr val="F7F3EA"/>
                </a:solidFill>
              </a:ln>
            </c:spPr>
          </c:dPt>
          <c:dPt>
            <c:idx val="9"/>
            <c:spPr>
              <a:solidFill>
                <a:srgbClr val="E3D5B8"/>
              </a:solidFill>
              <a:ln w="19050">
                <a:solidFill>
                  <a:srgbClr val="F7F3EA"/>
                </a:solidFill>
              </a:ln>
            </c:spPr>
          </c:dPt>
          <c:dPt>
            <c:idx val="10"/>
            <c:spPr>
              <a:solidFill>
                <a:srgbClr val="7D4F45"/>
              </a:solidFill>
              <a:ln w="19050">
                <a:solidFill>
                  <a:srgbClr val="F7F3EA"/>
                </a:solidFill>
              </a:ln>
            </c:spPr>
          </c:dPt>
          <c:dPt>
            <c:idx val="11"/>
            <c:spPr>
              <a:solidFill>
                <a:srgbClr val="8C8578"/>
              </a:solidFill>
              <a:ln w="19050">
                <a:solidFill>
                  <a:srgbClr val="F7F3EA"/>
                </a:solidFill>
              </a:ln>
            </c:spPr>
          </c:dPt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  <c:holeSize val="58"/>
      </c:doughnutChart>
      <c:spPr>
        <a:solidFill>
          <a:srgbClr val="F7F3EA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7A7468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7F3EA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C1B18"/>
                </a:solidFill>
                <a:latin typeface="Georgia"/>
              </a:defRPr>
            </a:pPr>
            <a:r>
              <a:rPr lang="en-US" sz="1200" b="1" baseline="0">
                <a:solidFill>
                  <a:srgbClr val="1C1B18"/>
                </a:solidFill>
                <a:latin typeface="Georgia"/>
              </a:rPr>
              <a:t>Planned vs spent by group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Planned</c:v>
          </c:tx>
          <c:spPr>
            <a:solidFill>
              <a:srgbClr val="D9D1C1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Budget!$K$27:$K$38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1C1B18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D9D1C1"/>
            </a:solidFill>
          </a:ln>
        </c:spPr>
        <c:txPr>
          <a:bodyPr/>
          <a:lstStyle/>
          <a:p>
            <a:pPr>
              <a:defRPr sz="900" baseline="0">
                <a:solidFill>
                  <a:srgbClr val="7A7468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 w="6350">
              <a:solidFill>
                <a:srgbClr val="D9D1C1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7A7468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7F3EA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7A7468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7F3EA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57150</xdr:rowOff>
    </xdr:from>
    <xdr:to>
      <xdr:col>16</xdr:col>
      <xdr:colOff>419100</xdr:colOff>
      <xdr:row>21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40</xdr:row>
      <xdr:rowOff>57150</xdr:rowOff>
    </xdr:from>
    <xdr:to>
      <xdr:col>16</xdr:col>
      <xdr:colOff>419100</xdr:colOff>
      <xdr:row>61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3D2E"/>
    <pageSetUpPr fitToPage="1"/>
  </sheetPr>
  <dimension ref="A2:BI52"/>
  <sheetViews>
    <sheetView showGridLines="0" tabSelected="1" zoomScale="90" zoomScaleNormal="90" workbookViewId="0">
      <pane topLeftCell="A1" activePane="bottomLeft" state="frozen"/>
      <selection pane="bottomLeft"/>
    </sheetView>
  </sheetViews>
  <sheetFormatPr defaultRowHeight="15" x14ac:dyDescent="0.25"/>
  <cols>
    <col min="1" max="1" width="3.28515625" style="1" customWidth="1"/>
    <col min="2" max="2" width="16.7109375" style="1" customWidth="1"/>
    <col min="3" max="3" width="25.7109375" style="1" customWidth="1"/>
    <col min="4" max="6" width="13.7109375" style="1" customWidth="1"/>
    <col min="7" max="8" width="10.7109375" style="1" customWidth="1"/>
    <col min="9" max="9" width="3.7109375" style="1" customWidth="1"/>
    <col min="10" max="10" width="17.7109375" style="1" customWidth="1"/>
    <col min="11" max="13" width="12.7109375" style="1" customWidth="1"/>
    <col min="14" max="16" width="10.7109375" style="1" customWidth="1"/>
    <col min="17" max="17" width="6.7109375" style="1" customWidth="1"/>
    <col min="18" max="61" width="9.7109375" style="1" customWidth="1"/>
  </cols>
  <sheetData>
    <row r="2" spans="2:8" ht="38.4" customHeight="1" x14ac:dyDescent="0.25">
      <c r="B2" s="2" t="s">
        <v>0</v>
      </c>
    </row>
    <row r="3" spans="2:8" x14ac:dyDescent="0.25">
      <c r="B3" s="3" t="s">
        <v>1</v>
      </c>
      <c r="C3" s="4">
        <v>46388</v>
      </c>
      <c r="D3" s="5" t="s">
        <v>2</v>
      </c>
      <c r="E3" s="5"/>
      <c r="F3" s="5"/>
      <c r="G3" s="5"/>
      <c r="H3" s="5"/>
    </row>
    <row r="5" spans="2:8" x14ac:dyDescent="0.25">
      <c r="B5" s="6" t="s">
        <v>55</v>
      </c>
      <c r="C5" s="6"/>
      <c r="D5" s="6" t="s">
        <v>56</v>
      </c>
      <c r="E5" s="6"/>
      <c r="F5" s="6" t="s">
        <v>57</v>
      </c>
      <c r="G5" s="6"/>
      <c r="H5" s="6" t="s">
        <v>58</v>
      </c>
    </row>
    <row r="6" spans="2:8" ht="34" customHeight="1" x14ac:dyDescent="0.25">
      <c r="B6" s="7">
        <f>$E$16</f>
        <v>None</v>
      </c>
      <c r="C6" s="7"/>
      <c r="D6" s="7">
        <f>$E$50</f>
        <v>None</v>
      </c>
      <c r="E6" s="7"/>
      <c r="F6" s="8">
        <f>$E$16-$E$50</f>
        <v>None</v>
      </c>
      <c r="G6" s="8"/>
      <c r="H6" s="9">
        <f>IFERROR($E$50/$D$50,0)</f>
        <v>None</v>
      </c>
    </row>
    <row r="8" spans="2:8" x14ac:dyDescent="0.25">
      <c r="B8" s="10" t="s">
        <v>3</v>
      </c>
    </row>
    <row r="9" spans="2:8" x14ac:dyDescent="0.25">
      <c r="B9" s="11" t="s">
        <v>4</v>
      </c>
      <c r="C9" s="11"/>
      <c r="D9" s="12" t="s">
        <v>5</v>
      </c>
      <c r="E9" s="12" t="s">
        <v>6</v>
      </c>
      <c r="F9" s="12" t="s">
        <v>7</v>
      </c>
    </row>
    <row r="10" spans="2:8" x14ac:dyDescent="0.25">
      <c r="B10" s="13" t="s">
        <v>8</v>
      </c>
      <c r="C10" s="13"/>
      <c r="D10" s="14">
        <v>2450</v>
      </c>
      <c r="E10" s="14">
        <v>2450</v>
      </c>
      <c r="F10" s="15">
        <f>IF(AND(D10="",E10=""),"",N(E10)-N(D10))</f>
        <v>0</v>
      </c>
    </row>
    <row r="11" spans="2:8" x14ac:dyDescent="0.25">
      <c r="B11" s="13" t="s">
        <v>9</v>
      </c>
      <c r="C11" s="13"/>
      <c r="D11" s="14">
        <v>2450</v>
      </c>
      <c r="E11" s="14">
        <v>2450</v>
      </c>
      <c r="F11" s="15">
        <f>IF(AND(D11="",E11=""),"",N(E11)-N(D11))</f>
        <v>0</v>
      </c>
    </row>
    <row r="12" spans="2:8" x14ac:dyDescent="0.25">
      <c r="B12" s="13" t="s">
        <v>10</v>
      </c>
      <c r="C12" s="13"/>
      <c r="D12" s="14">
        <v>600</v>
      </c>
      <c r="E12" s="14">
        <v>420</v>
      </c>
      <c r="F12" s="15">
        <f>IF(AND(D12="",E12=""),"",N(E12)-N(D12))</f>
        <v>0</v>
      </c>
    </row>
    <row r="13" spans="2:8" x14ac:dyDescent="0.25">
      <c r="B13" s="13"/>
      <c r="C13" s="13"/>
      <c r="D13" s="14"/>
      <c r="E13" s="14"/>
      <c r="F13" s="15">
        <f>IF(AND(D13="",E13=""),"",N(E13)-N(D13))</f>
        <v>0</v>
      </c>
    </row>
    <row r="14" spans="2:8" x14ac:dyDescent="0.25">
      <c r="B14" s="13"/>
      <c r="C14" s="13"/>
      <c r="D14" s="14"/>
      <c r="E14" s="14"/>
      <c r="F14" s="15">
        <f>IF(AND(D14="",E14=""),"",N(E14)-N(D14))</f>
        <v>0</v>
      </c>
    </row>
    <row r="15" spans="2:8" x14ac:dyDescent="0.25">
      <c r="B15" s="13"/>
      <c r="C15" s="13"/>
      <c r="D15" s="14"/>
      <c r="E15" s="14"/>
      <c r="F15" s="15">
        <f>IF(AND(D15="",E15=""),"",N(E15)-N(D15))</f>
        <v>0</v>
      </c>
    </row>
    <row r="16" spans="2:8" x14ac:dyDescent="0.25">
      <c r="B16" s="16" t="s">
        <v>11</v>
      </c>
      <c r="C16" s="16"/>
      <c r="D16" s="17">
        <f>SUM(D10:D15)</f>
        <v>0</v>
      </c>
      <c r="E16" s="17">
        <f>SUM(E10:E15)</f>
        <v>0</v>
      </c>
      <c r="F16" s="17">
        <f>SUM(F10:F15)</f>
        <v>0</v>
      </c>
    </row>
    <row r="18" spans="2:14" x14ac:dyDescent="0.25">
      <c r="B18" s="10" t="s">
        <v>12</v>
      </c>
    </row>
    <row r="19" spans="2:14" x14ac:dyDescent="0.25">
      <c r="B19" s="11" t="s">
        <v>13</v>
      </c>
      <c r="C19" s="11" t="s">
        <v>14</v>
      </c>
      <c r="D19" s="12" t="s">
        <v>5</v>
      </c>
      <c r="E19" s="12" t="s">
        <v>15</v>
      </c>
      <c r="F19" s="12" t="s">
        <v>16</v>
      </c>
      <c r="G19" s="12" t="s">
        <v>17</v>
      </c>
      <c r="H19" s="11" t="s">
        <v>18</v>
      </c>
    </row>
    <row r="20" spans="2:14" x14ac:dyDescent="0.25">
      <c r="B20" s="18" t="s">
        <v>19</v>
      </c>
      <c r="C20" s="13" t="s">
        <v>20</v>
      </c>
      <c r="D20" s="14">
        <v>1450</v>
      </c>
      <c r="E20" s="15">
        <f>IF(C20="","",SUMIFS(Transactions!$E$6:$E$305,Transactions!$D$6:$D$305,C20))</f>
        <v>0</v>
      </c>
      <c r="F20" s="15">
        <f>IF(C20="","",N(D20)-N(E20))</f>
        <v>0</v>
      </c>
      <c r="G20" s="19">
        <f>IF(OR(C20="",N(D20)=0),"",E20/D20)</f>
        <v>0</v>
      </c>
      <c r="H20" s="20">
        <f>IF(C20="","",IF(E20&gt;N(D20)+0.005,"Over",IF(E20&gt;=N(D20)-0.005,"Done",IF(E20&gt;=0.9*N(D20),"Close","On track"))))</f>
        <v>0</v>
      </c>
    </row>
    <row r="21" spans="2:14" x14ac:dyDescent="0.25">
      <c r="B21" s="18" t="s">
        <v>21</v>
      </c>
      <c r="C21" s="13" t="s">
        <v>22</v>
      </c>
      <c r="D21" s="14">
        <v>95</v>
      </c>
      <c r="E21" s="15">
        <f>IF(C21="","",SUMIFS(Transactions!$E$6:$E$305,Transactions!$D$6:$D$305,C21))</f>
        <v>0</v>
      </c>
      <c r="F21" s="15">
        <f>IF(C21="","",N(D21)-N(E21))</f>
        <v>0</v>
      </c>
      <c r="G21" s="19">
        <f>IF(OR(C21="",N(D21)=0),"",E21/D21)</f>
        <v>0</v>
      </c>
      <c r="H21" s="20">
        <f>IF(C21="","",IF(E21&gt;N(D21)+0.005,"Over",IF(E21&gt;=N(D21)-0.005,"Done",IF(E21&gt;=0.9*N(D21),"Close","On track"))))</f>
        <v>0</v>
      </c>
    </row>
    <row r="22" spans="2:14" x14ac:dyDescent="0.25">
      <c r="B22" s="18" t="s">
        <v>21</v>
      </c>
      <c r="C22" s="13" t="s">
        <v>23</v>
      </c>
      <c r="D22" s="14">
        <v>45</v>
      </c>
      <c r="E22" s="15">
        <f>IF(C22="","",SUMIFS(Transactions!$E$6:$E$305,Transactions!$D$6:$D$305,C22))</f>
        <v>0</v>
      </c>
      <c r="F22" s="15">
        <f>IF(C22="","",N(D22)-N(E22))</f>
        <v>0</v>
      </c>
      <c r="G22" s="19">
        <f>IF(OR(C22="",N(D22)=0),"",E22/D22)</f>
        <v>0</v>
      </c>
      <c r="H22" s="20">
        <f>IF(C22="","",IF(E22&gt;N(D22)+0.005,"Over",IF(E22&gt;=N(D22)-0.005,"Done",IF(E22&gt;=0.9*N(D22),"Close","On track"))))</f>
        <v>0</v>
      </c>
    </row>
    <row r="23" spans="2:14" x14ac:dyDescent="0.25">
      <c r="B23" s="18" t="s">
        <v>21</v>
      </c>
      <c r="C23" s="13" t="s">
        <v>24</v>
      </c>
      <c r="D23" s="14">
        <v>60</v>
      </c>
      <c r="E23" s="15">
        <f>IF(C23="","",SUMIFS(Transactions!$E$6:$E$305,Transactions!$D$6:$D$305,C23))</f>
        <v>0</v>
      </c>
      <c r="F23" s="15">
        <f>IF(C23="","",N(D23)-N(E23))</f>
        <v>0</v>
      </c>
      <c r="G23" s="19">
        <f>IF(OR(C23="",N(D23)=0),"",E23/D23)</f>
        <v>0</v>
      </c>
      <c r="H23" s="20">
        <f>IF(C23="","",IF(E23&gt;N(D23)+0.005,"Over",IF(E23&gt;=N(D23)-0.005,"Done",IF(E23&gt;=0.9*N(D23),"Close","On track"))))</f>
        <v>0</v>
      </c>
    </row>
    <row r="24" spans="2:14" x14ac:dyDescent="0.25">
      <c r="B24" s="18" t="s">
        <v>21</v>
      </c>
      <c r="C24" s="13" t="s">
        <v>25</v>
      </c>
      <c r="D24" s="14">
        <v>55</v>
      </c>
      <c r="E24" s="15">
        <f>IF(C24="","",SUMIFS(Transactions!$E$6:$E$305,Transactions!$D$6:$D$305,C24))</f>
        <v>0</v>
      </c>
      <c r="F24" s="15">
        <f>IF(C24="","",N(D24)-N(E24))</f>
        <v>0</v>
      </c>
      <c r="G24" s="19">
        <f>IF(OR(C24="",N(D24)=0),"",E24/D24)</f>
        <v>0</v>
      </c>
      <c r="H24" s="20">
        <f>IF(C24="","",IF(E24&gt;N(D24)+0.005,"Over",IF(E24&gt;=N(D24)-0.005,"Done",IF(E24&gt;=0.9*N(D24),"Close","On track"))))</f>
        <v>0</v>
      </c>
    </row>
    <row r="25" spans="2:14" x14ac:dyDescent="0.25">
      <c r="B25" s="18" t="s">
        <v>26</v>
      </c>
      <c r="C25" s="13" t="s">
        <v>27</v>
      </c>
      <c r="D25" s="14">
        <v>520</v>
      </c>
      <c r="E25" s="15">
        <f>IF(C25="","",SUMIFS(Transactions!$E$6:$E$305,Transactions!$D$6:$D$305,C25))</f>
        <v>0</v>
      </c>
      <c r="F25" s="15">
        <f>IF(C25="","",N(D25)-N(E25))</f>
        <v>0</v>
      </c>
      <c r="G25" s="19">
        <f>IF(OR(C25="",N(D25)=0),"",E25/D25)</f>
        <v>0</v>
      </c>
      <c r="H25" s="20">
        <f>IF(C25="","",IF(E25&gt;N(D25)+0.005,"Over",IF(E25&gt;=N(D25)-0.005,"Done",IF(E25&gt;=0.9*N(D25),"Close","On track"))))</f>
        <v>0</v>
      </c>
      <c r="J25" s="10" t="s">
        <v>59</v>
      </c>
    </row>
    <row r="26" spans="2:14" x14ac:dyDescent="0.25">
      <c r="B26" s="18" t="s">
        <v>26</v>
      </c>
      <c r="C26" s="13" t="s">
        <v>28</v>
      </c>
      <c r="D26" s="14">
        <v>160</v>
      </c>
      <c r="E26" s="15">
        <f>IF(C26="","",SUMIFS(Transactions!$E$6:$E$305,Transactions!$D$6:$D$305,C26))</f>
        <v>0</v>
      </c>
      <c r="F26" s="15">
        <f>IF(C26="","",N(D26)-N(E26))</f>
        <v>0</v>
      </c>
      <c r="G26" s="19">
        <f>IF(OR(C26="",N(D26)=0),"",E26/D26)</f>
        <v>0</v>
      </c>
      <c r="H26" s="20">
        <f>IF(C26="","",IF(E26&gt;N(D26)+0.005,"Over",IF(E26&gt;=N(D26)-0.005,"Done",IF(E26&gt;=0.9*N(D26),"Close","On track"))))</f>
        <v>0</v>
      </c>
      <c r="J26" s="11" t="s">
        <v>13</v>
      </c>
      <c r="K26" s="12" t="s">
        <v>5</v>
      </c>
      <c r="L26" s="12" t="s">
        <v>15</v>
      </c>
      <c r="M26" s="12" t="s">
        <v>16</v>
      </c>
      <c r="N26" s="12" t="s">
        <v>17</v>
      </c>
    </row>
    <row r="27" spans="2:14" x14ac:dyDescent="0.25">
      <c r="B27" s="18" t="s">
        <v>26</v>
      </c>
      <c r="C27" s="13" t="s">
        <v>29</v>
      </c>
      <c r="D27" s="14">
        <v>40</v>
      </c>
      <c r="E27" s="15">
        <f>IF(C27="","",SUMIFS(Transactions!$E$6:$E$305,Transactions!$D$6:$D$305,C27))</f>
        <v>0</v>
      </c>
      <c r="F27" s="15">
        <f>IF(C27="","",N(D27)-N(E27))</f>
        <v>0</v>
      </c>
      <c r="G27" s="19">
        <f>IF(OR(C27="",N(D27)=0),"",E27/D27)</f>
        <v>0</v>
      </c>
      <c r="H27" s="20">
        <f>IF(C27="","",IF(E27&gt;N(D27)+0.005,"Over",IF(E27&gt;=N(D27)-0.005,"Done",IF(E27&gt;=0.9*N(D27),"Close","On track"))))</f>
        <v>0</v>
      </c>
      <c r="J27" s="21" t="s">
        <v>19</v>
      </c>
      <c r="K27" s="22">
        <f>SUMIFS(Budget!$D$20:$D$49,Budget!$B$20:$B$49,J27)</f>
        <v>0</v>
      </c>
      <c r="L27" s="22">
        <f>SUMIFS(Budget!$E$20:$E$49,Budget!$B$20:$B$49,J27)</f>
        <v>0</v>
      </c>
      <c r="M27" s="22">
        <f>K27-L27</f>
        <v>0</v>
      </c>
      <c r="N27" s="19">
        <f>IFERROR(L27/K27,0)</f>
        <v>0</v>
      </c>
    </row>
    <row r="28" spans="2:14" x14ac:dyDescent="0.25">
      <c r="B28" s="18" t="s">
        <v>30</v>
      </c>
      <c r="C28" s="13" t="s">
        <v>31</v>
      </c>
      <c r="D28" s="14">
        <v>140</v>
      </c>
      <c r="E28" s="15">
        <f>IF(C28="","",SUMIFS(Transactions!$E$6:$E$305,Transactions!$D$6:$D$305,C28))</f>
        <v>0</v>
      </c>
      <c r="F28" s="15">
        <f>IF(C28="","",N(D28)-N(E28))</f>
        <v>0</v>
      </c>
      <c r="G28" s="19">
        <f>IF(OR(C28="",N(D28)=0),"",E28/D28)</f>
        <v>0</v>
      </c>
      <c r="H28" s="20">
        <f>IF(C28="","",IF(E28&gt;N(D28)+0.005,"Over",IF(E28&gt;=N(D28)-0.005,"Done",IF(E28&gt;=0.9*N(D28),"Close","On track"))))</f>
        <v>0</v>
      </c>
      <c r="J28" s="21" t="s">
        <v>21</v>
      </c>
      <c r="K28" s="22">
        <f>SUMIFS(Budget!$D$20:$D$49,Budget!$B$20:$B$49,J28)</f>
        <v>0</v>
      </c>
      <c r="L28" s="22">
        <f>SUMIFS(Budget!$E$20:$E$49,Budget!$B$20:$B$49,J28)</f>
        <v>0</v>
      </c>
      <c r="M28" s="22">
        <f>K28-L28</f>
        <v>0</v>
      </c>
      <c r="N28" s="19">
        <f>IFERROR(L28/K28,0)</f>
        <v>0</v>
      </c>
    </row>
    <row r="29" spans="2:14" x14ac:dyDescent="0.25">
      <c r="B29" s="18" t="s">
        <v>30</v>
      </c>
      <c r="C29" s="13" t="s">
        <v>32</v>
      </c>
      <c r="D29" s="14">
        <v>310</v>
      </c>
      <c r="E29" s="15">
        <f>IF(C29="","",SUMIFS(Transactions!$E$6:$E$305,Transactions!$D$6:$D$305,C29))</f>
        <v>0</v>
      </c>
      <c r="F29" s="15">
        <f>IF(C29="","",N(D29)-N(E29))</f>
        <v>0</v>
      </c>
      <c r="G29" s="19">
        <f>IF(OR(C29="",N(D29)=0),"",E29/D29)</f>
        <v>0</v>
      </c>
      <c r="H29" s="20">
        <f>IF(C29="","",IF(E29&gt;N(D29)+0.005,"Over",IF(E29&gt;=N(D29)-0.005,"Done",IF(E29&gt;=0.9*N(D29),"Close","On track"))))</f>
        <v>0</v>
      </c>
      <c r="J29" s="21" t="s">
        <v>26</v>
      </c>
      <c r="K29" s="22">
        <f>SUMIFS(Budget!$D$20:$D$49,Budget!$B$20:$B$49,J29)</f>
        <v>0</v>
      </c>
      <c r="L29" s="22">
        <f>SUMIFS(Budget!$E$20:$E$49,Budget!$B$20:$B$49,J29)</f>
        <v>0</v>
      </c>
      <c r="M29" s="22">
        <f>K29-L29</f>
        <v>0</v>
      </c>
      <c r="N29" s="19">
        <f>IFERROR(L29/K29,0)</f>
        <v>0</v>
      </c>
    </row>
    <row r="30" spans="2:14" x14ac:dyDescent="0.25">
      <c r="B30" s="18" t="s">
        <v>30</v>
      </c>
      <c r="C30" s="13" t="s">
        <v>33</v>
      </c>
      <c r="D30" s="14">
        <v>35</v>
      </c>
      <c r="E30" s="15">
        <f>IF(C30="","",SUMIFS(Transactions!$E$6:$E$305,Transactions!$D$6:$D$305,C30))</f>
        <v>0</v>
      </c>
      <c r="F30" s="15">
        <f>IF(C30="","",N(D30)-N(E30))</f>
        <v>0</v>
      </c>
      <c r="G30" s="19">
        <f>IF(OR(C30="",N(D30)=0),"",E30/D30)</f>
        <v>0</v>
      </c>
      <c r="H30" s="20">
        <f>IF(C30="","",IF(E30&gt;N(D30)+0.005,"Over",IF(E30&gt;=N(D30)-0.005,"Done",IF(E30&gt;=0.9*N(D30),"Close","On track"))))</f>
        <v>0</v>
      </c>
      <c r="J30" s="21" t="s">
        <v>30</v>
      </c>
      <c r="K30" s="22">
        <f>SUMIFS(Budget!$D$20:$D$49,Budget!$B$20:$B$49,J30)</f>
        <v>0</v>
      </c>
      <c r="L30" s="22">
        <f>SUMIFS(Budget!$E$20:$E$49,Budget!$B$20:$B$49,J30)</f>
        <v>0</v>
      </c>
      <c r="M30" s="22">
        <f>K30-L30</f>
        <v>0</v>
      </c>
      <c r="N30" s="19">
        <f>IFERROR(L30/K30,0)</f>
        <v>0</v>
      </c>
    </row>
    <row r="31" spans="2:14" x14ac:dyDescent="0.25">
      <c r="B31" s="18" t="s">
        <v>34</v>
      </c>
      <c r="C31" s="13" t="s">
        <v>35</v>
      </c>
      <c r="D31" s="14">
        <v>120</v>
      </c>
      <c r="E31" s="15">
        <f>IF(C31="","",SUMIFS(Transactions!$E$6:$E$305,Transactions!$D$6:$D$305,C31))</f>
        <v>0</v>
      </c>
      <c r="F31" s="15">
        <f>IF(C31="","",N(D31)-N(E31))</f>
        <v>0</v>
      </c>
      <c r="G31" s="19">
        <f>IF(OR(C31="",N(D31)=0),"",E31/D31)</f>
        <v>0</v>
      </c>
      <c r="H31" s="20">
        <f>IF(C31="","",IF(E31&gt;N(D31)+0.005,"Over",IF(E31&gt;=N(D31)-0.005,"Done",IF(E31&gt;=0.9*N(D31),"Close","On track"))))</f>
        <v>0</v>
      </c>
      <c r="J31" s="21" t="s">
        <v>34</v>
      </c>
      <c r="K31" s="22">
        <f>SUMIFS(Budget!$D$20:$D$49,Budget!$B$20:$B$49,J31)</f>
        <v>0</v>
      </c>
      <c r="L31" s="22">
        <f>SUMIFS(Budget!$E$20:$E$49,Budget!$B$20:$B$49,J31)</f>
        <v>0</v>
      </c>
      <c r="M31" s="22">
        <f>K31-L31</f>
        <v>0</v>
      </c>
      <c r="N31" s="19">
        <f>IFERROR(L31/K31,0)</f>
        <v>0</v>
      </c>
    </row>
    <row r="32" spans="2:14" x14ac:dyDescent="0.25">
      <c r="B32" s="18" t="s">
        <v>34</v>
      </c>
      <c r="C32" s="13" t="s">
        <v>36</v>
      </c>
      <c r="D32" s="14">
        <v>18</v>
      </c>
      <c r="E32" s="15">
        <f>IF(C32="","",SUMIFS(Transactions!$E$6:$E$305,Transactions!$D$6:$D$305,C32))</f>
        <v>0</v>
      </c>
      <c r="F32" s="15">
        <f>IF(C32="","",N(D32)-N(E32))</f>
        <v>0</v>
      </c>
      <c r="G32" s="19">
        <f>IF(OR(C32="",N(D32)=0),"",E32/D32)</f>
        <v>0</v>
      </c>
      <c r="H32" s="20">
        <f>IF(C32="","",IF(E32&gt;N(D32)+0.005,"Over",IF(E32&gt;=N(D32)-0.005,"Done",IF(E32&gt;=0.9*N(D32),"Close","On track"))))</f>
        <v>0</v>
      </c>
      <c r="J32" s="21" t="s">
        <v>37</v>
      </c>
      <c r="K32" s="22">
        <f>SUMIFS(Budget!$D$20:$D$49,Budget!$B$20:$B$49,J32)</f>
        <v>0</v>
      </c>
      <c r="L32" s="22">
        <f>SUMIFS(Budget!$E$20:$E$49,Budget!$B$20:$B$49,J32)</f>
        <v>0</v>
      </c>
      <c r="M32" s="22">
        <f>K32-L32</f>
        <v>0</v>
      </c>
      <c r="N32" s="19">
        <f>IFERROR(L32/K32,0)</f>
        <v>0</v>
      </c>
    </row>
    <row r="33" spans="2:14" x14ac:dyDescent="0.25">
      <c r="B33" s="18" t="s">
        <v>37</v>
      </c>
      <c r="C33" s="13" t="s">
        <v>38</v>
      </c>
      <c r="D33" s="14">
        <v>40</v>
      </c>
      <c r="E33" s="15">
        <f>IF(C33="","",SUMIFS(Transactions!$E$6:$E$305,Transactions!$D$6:$D$305,C33))</f>
        <v>0</v>
      </c>
      <c r="F33" s="15">
        <f>IF(C33="","",N(D33)-N(E33))</f>
        <v>0</v>
      </c>
      <c r="G33" s="19">
        <f>IF(OR(C33="",N(D33)=0),"",E33/D33)</f>
        <v>0</v>
      </c>
      <c r="H33" s="20">
        <f>IF(C33="","",IF(E33&gt;N(D33)+0.005,"Over",IF(E33&gt;=N(D33)-0.005,"Done",IF(E33&gt;=0.9*N(D33),"Close","On track"))))</f>
        <v>0</v>
      </c>
      <c r="J33" s="21" t="s">
        <v>40</v>
      </c>
      <c r="K33" s="22">
        <f>SUMIFS(Budget!$D$20:$D$49,Budget!$B$20:$B$49,J33)</f>
        <v>0</v>
      </c>
      <c r="L33" s="22">
        <f>SUMIFS(Budget!$E$20:$E$49,Budget!$B$20:$B$49,J33)</f>
        <v>0</v>
      </c>
      <c r="M33" s="22">
        <f>K33-L33</f>
        <v>0</v>
      </c>
      <c r="N33" s="19">
        <f>IFERROR(L33/K33,0)</f>
        <v>0</v>
      </c>
    </row>
    <row r="34" spans="2:14" x14ac:dyDescent="0.25">
      <c r="B34" s="18" t="s">
        <v>37</v>
      </c>
      <c r="C34" s="13" t="s">
        <v>39</v>
      </c>
      <c r="D34" s="14">
        <v>30</v>
      </c>
      <c r="E34" s="15">
        <f>IF(C34="","",SUMIFS(Transactions!$E$6:$E$305,Transactions!$D$6:$D$305,C34))</f>
        <v>0</v>
      </c>
      <c r="F34" s="15">
        <f>IF(C34="","",N(D34)-N(E34))</f>
        <v>0</v>
      </c>
      <c r="G34" s="19">
        <f>IF(OR(C34="",N(D34)=0),"",E34/D34)</f>
        <v>0</v>
      </c>
      <c r="H34" s="20">
        <f>IF(C34="","",IF(E34&gt;N(D34)+0.005,"Over",IF(E34&gt;=N(D34)-0.005,"Done",IF(E34&gt;=0.9*N(D34),"Close","On track"))))</f>
        <v>0</v>
      </c>
      <c r="J34" s="21" t="s">
        <v>43</v>
      </c>
      <c r="K34" s="22">
        <f>SUMIFS(Budget!$D$20:$D$49,Budget!$B$20:$B$49,J34)</f>
        <v>0</v>
      </c>
      <c r="L34" s="22">
        <f>SUMIFS(Budget!$E$20:$E$49,Budget!$B$20:$B$49,J34)</f>
        <v>0</v>
      </c>
      <c r="M34" s="22">
        <f>K34-L34</f>
        <v>0</v>
      </c>
      <c r="N34" s="19">
        <f>IFERROR(L34/K34,0)</f>
        <v>0</v>
      </c>
    </row>
    <row r="35" spans="2:14" x14ac:dyDescent="0.25">
      <c r="B35" s="18" t="s">
        <v>40</v>
      </c>
      <c r="C35" s="13" t="s">
        <v>41</v>
      </c>
      <c r="D35" s="14">
        <v>200</v>
      </c>
      <c r="E35" s="15">
        <f>IF(C35="","",SUMIFS(Transactions!$E$6:$E$305,Transactions!$D$6:$D$305,C35))</f>
        <v>0</v>
      </c>
      <c r="F35" s="15">
        <f>IF(C35="","",N(D35)-N(E35))</f>
        <v>0</v>
      </c>
      <c r="G35" s="19">
        <f>IF(OR(C35="",N(D35)=0),"",E35/D35)</f>
        <v>0</v>
      </c>
      <c r="H35" s="20">
        <f>IF(C35="","",IF(E35&gt;N(D35)+0.005,"Over",IF(E35&gt;=N(D35)-0.005,"Done",IF(E35&gt;=0.9*N(D35),"Close","On track"))))</f>
        <v>0</v>
      </c>
      <c r="J35" s="21" t="s">
        <v>46</v>
      </c>
      <c r="K35" s="22">
        <f>SUMIFS(Budget!$D$20:$D$49,Budget!$B$20:$B$49,J35)</f>
        <v>0</v>
      </c>
      <c r="L35" s="22">
        <f>SUMIFS(Budget!$E$20:$E$49,Budget!$B$20:$B$49,J35)</f>
        <v>0</v>
      </c>
      <c r="M35" s="22">
        <f>K35-L35</f>
        <v>0</v>
      </c>
      <c r="N35" s="19">
        <f>IFERROR(L35/K35,0)</f>
        <v>0</v>
      </c>
    </row>
    <row r="36" spans="2:14" x14ac:dyDescent="0.25">
      <c r="B36" s="18" t="s">
        <v>40</v>
      </c>
      <c r="C36" s="13" t="s">
        <v>42</v>
      </c>
      <c r="D36" s="14">
        <v>230</v>
      </c>
      <c r="E36" s="15">
        <f>IF(C36="","",SUMIFS(Transactions!$E$6:$E$305,Transactions!$D$6:$D$305,C36))</f>
        <v>0</v>
      </c>
      <c r="F36" s="15">
        <f>IF(C36="","",N(D36)-N(E36))</f>
        <v>0</v>
      </c>
      <c r="G36" s="19">
        <f>IF(OR(C36="",N(D36)=0),"",E36/D36)</f>
        <v>0</v>
      </c>
      <c r="H36" s="20">
        <f>IF(C36="","",IF(E36&gt;N(D36)+0.005,"Over",IF(E36&gt;=N(D36)-0.005,"Done",IF(E36&gt;=0.9*N(D36),"Close","On track"))))</f>
        <v>0</v>
      </c>
      <c r="J36" s="21" t="s">
        <v>50</v>
      </c>
      <c r="K36" s="22">
        <f>SUMIFS(Budget!$D$20:$D$49,Budget!$B$20:$B$49,J36)</f>
        <v>0</v>
      </c>
      <c r="L36" s="22">
        <f>SUMIFS(Budget!$E$20:$E$49,Budget!$B$20:$B$49,J36)</f>
        <v>0</v>
      </c>
      <c r="M36" s="22">
        <f>K36-L36</f>
        <v>0</v>
      </c>
      <c r="N36" s="19">
        <f>IFERROR(L36/K36,0)</f>
        <v>0</v>
      </c>
    </row>
    <row r="37" spans="2:14" x14ac:dyDescent="0.25">
      <c r="B37" s="18" t="s">
        <v>43</v>
      </c>
      <c r="C37" s="13" t="s">
        <v>44</v>
      </c>
      <c r="D37" s="14">
        <v>300</v>
      </c>
      <c r="E37" s="15">
        <f>IF(C37="","",SUMIFS(Transactions!$E$6:$E$305,Transactions!$D$6:$D$305,C37))</f>
        <v>0</v>
      </c>
      <c r="F37" s="15">
        <f>IF(C37="","",N(D37)-N(E37))</f>
        <v>0</v>
      </c>
      <c r="G37" s="19">
        <f>IF(OR(C37="",N(D37)=0),"",E37/D37)</f>
        <v>0</v>
      </c>
      <c r="H37" s="20">
        <f>IF(C37="","",IF(E37&gt;N(D37)+0.005,"Over",IF(E37&gt;=N(D37)-0.005,"Done",IF(E37&gt;=0.9*N(D37),"Close","On track"))))</f>
        <v>0</v>
      </c>
      <c r="J37" s="21" t="s">
        <v>52</v>
      </c>
      <c r="K37" s="22">
        <f>SUMIFS(Budget!$D$20:$D$49,Budget!$B$20:$B$49,J37)</f>
        <v>0</v>
      </c>
      <c r="L37" s="22">
        <f>SUMIFS(Budget!$E$20:$E$49,Budget!$B$20:$B$49,J37)</f>
        <v>0</v>
      </c>
      <c r="M37" s="22">
        <f>K37-L37</f>
        <v>0</v>
      </c>
      <c r="N37" s="19">
        <f>IFERROR(L37/K37,0)</f>
        <v>0</v>
      </c>
    </row>
    <row r="38" spans="2:14" x14ac:dyDescent="0.25">
      <c r="B38" s="18" t="s">
        <v>43</v>
      </c>
      <c r="C38" s="13" t="s">
        <v>45</v>
      </c>
      <c r="D38" s="14">
        <v>250</v>
      </c>
      <c r="E38" s="15">
        <f>IF(C38="","",SUMIFS(Transactions!$E$6:$E$305,Transactions!$D$6:$D$305,C38))</f>
        <v>0</v>
      </c>
      <c r="F38" s="15">
        <f>IF(C38="","",N(D38)-N(E38))</f>
        <v>0</v>
      </c>
      <c r="G38" s="19">
        <f>IF(OR(C38="",N(D38)=0),"",E38/D38)</f>
        <v>0</v>
      </c>
      <c r="H38" s="20">
        <f>IF(C38="","",IF(E38&gt;N(D38)+0.005,"Over",IF(E38&gt;=N(D38)-0.005,"Done",IF(E38&gt;=0.9*N(D38),"Close","On track"))))</f>
        <v>0</v>
      </c>
      <c r="J38" s="21" t="s">
        <v>60</v>
      </c>
      <c r="K38" s="22">
        <f>SUMIFS(Budget!$D$20:$D$49,Budget!$B$20:$B$49,J38)</f>
        <v>0</v>
      </c>
      <c r="L38" s="22">
        <f>SUMIFS(Budget!$E$20:$E$49,Budget!$B$20:$B$49,J38)</f>
        <v>0</v>
      </c>
      <c r="M38" s="22">
        <f>K38-L38</f>
        <v>0</v>
      </c>
      <c r="N38" s="19">
        <f>IFERROR(L38/K38,0)</f>
        <v>0</v>
      </c>
    </row>
    <row r="39" spans="2:14" x14ac:dyDescent="0.25">
      <c r="B39" s="18" t="s">
        <v>46</v>
      </c>
      <c r="C39" s="13" t="s">
        <v>47</v>
      </c>
      <c r="D39" s="14">
        <v>60</v>
      </c>
      <c r="E39" s="15">
        <f>IF(C39="","",SUMIFS(Transactions!$E$6:$E$305,Transactions!$D$6:$D$305,C39))</f>
        <v>0</v>
      </c>
      <c r="F39" s="15">
        <f>IF(C39="","",N(D39)-N(E39))</f>
        <v>0</v>
      </c>
      <c r="G39" s="19">
        <f>IF(OR(C39="",N(D39)=0),"",E39/D39)</f>
        <v>0</v>
      </c>
      <c r="H39" s="20">
        <f>IF(C39="","",IF(E39&gt;N(D39)+0.005,"Over",IF(E39&gt;=N(D39)-0.005,"Done",IF(E39&gt;=0.9*N(D39),"Close","On track"))))</f>
        <v>0</v>
      </c>
      <c r="J39" s="16" t="s">
        <v>61</v>
      </c>
      <c r="K39" s="23">
        <f>SUM(K27:K38)</f>
        <v>0</v>
      </c>
      <c r="L39" s="23">
        <f>SUM(L27:L38)</f>
        <v>0</v>
      </c>
      <c r="M39" s="23">
        <f>SUM(M27:M38)</f>
        <v>0</v>
      </c>
      <c r="N39" s="24">
        <f>IFERROR(L39/K39,0)</f>
        <v>0</v>
      </c>
    </row>
    <row r="40" spans="2:14" x14ac:dyDescent="0.25">
      <c r="B40" s="18" t="s">
        <v>46</v>
      </c>
      <c r="C40" s="13" t="s">
        <v>48</v>
      </c>
      <c r="D40" s="14">
        <v>35</v>
      </c>
      <c r="E40" s="15">
        <f>IF(C40="","",SUMIFS(Transactions!$E$6:$E$305,Transactions!$D$6:$D$305,C40))</f>
        <v>0</v>
      </c>
      <c r="F40" s="15">
        <f>IF(C40="","",N(D40)-N(E40))</f>
        <v>0</v>
      </c>
      <c r="G40" s="19">
        <f>IF(OR(C40="",N(D40)=0),"",E40/D40)</f>
        <v>0</v>
      </c>
      <c r="H40" s="20">
        <f>IF(C40="","",IF(E40&gt;N(D40)+0.005,"Over",IF(E40&gt;=N(D40)-0.005,"Done",IF(E40&gt;=0.9*N(D40),"Close","On track"))))</f>
        <v>0</v>
      </c>
    </row>
    <row r="41" spans="2:14" x14ac:dyDescent="0.25">
      <c r="B41" s="18" t="s">
        <v>46</v>
      </c>
      <c r="C41" s="13" t="s">
        <v>49</v>
      </c>
      <c r="D41" s="14">
        <v>35</v>
      </c>
      <c r="E41" s="15">
        <f>IF(C41="","",SUMIFS(Transactions!$E$6:$E$305,Transactions!$D$6:$D$305,C41))</f>
        <v>0</v>
      </c>
      <c r="F41" s="15">
        <f>IF(C41="","",N(D41)-N(E41))</f>
        <v>0</v>
      </c>
      <c r="G41" s="19">
        <f>IF(OR(C41="",N(D41)=0),"",E41/D41)</f>
        <v>0</v>
      </c>
      <c r="H41" s="20">
        <f>IF(C41="","",IF(E41&gt;N(D41)+0.005,"Over",IF(E41&gt;=N(D41)-0.005,"Done",IF(E41&gt;=0.9*N(D41),"Close","On track"))))</f>
        <v>0</v>
      </c>
    </row>
    <row r="42" spans="2:14" x14ac:dyDescent="0.25">
      <c r="B42" s="18" t="s">
        <v>50</v>
      </c>
      <c r="C42" s="13" t="s">
        <v>51</v>
      </c>
      <c r="D42" s="14">
        <v>90</v>
      </c>
      <c r="E42" s="15">
        <f>IF(C42="","",SUMIFS(Transactions!$E$6:$E$305,Transactions!$D$6:$D$305,C42))</f>
        <v>0</v>
      </c>
      <c r="F42" s="15">
        <f>IF(C42="","",N(D42)-N(E42))</f>
        <v>0</v>
      </c>
      <c r="G42" s="19">
        <f>IF(OR(C42="",N(D42)=0),"",E42/D42)</f>
        <v>0</v>
      </c>
      <c r="H42" s="20">
        <f>IF(C42="","",IF(E42&gt;N(D42)+0.005,"Over",IF(E42&gt;=N(D42)-0.005,"Done",IF(E42&gt;=0.9*N(D42),"Close","On track"))))</f>
        <v>0</v>
      </c>
    </row>
    <row r="43" spans="2:14" x14ac:dyDescent="0.25">
      <c r="B43" s="18" t="s">
        <v>52</v>
      </c>
      <c r="C43" s="13" t="s">
        <v>53</v>
      </c>
      <c r="D43" s="14">
        <v>50</v>
      </c>
      <c r="E43" s="15">
        <f>IF(C43="","",SUMIFS(Transactions!$E$6:$E$305,Transactions!$D$6:$D$305,C43))</f>
        <v>0</v>
      </c>
      <c r="F43" s="15">
        <f>IF(C43="","",N(D43)-N(E43))</f>
        <v>0</v>
      </c>
      <c r="G43" s="19">
        <f>IF(OR(C43="",N(D43)=0),"",E43/D43)</f>
        <v>0</v>
      </c>
      <c r="H43" s="20">
        <f>IF(C43="","",IF(E43&gt;N(D43)+0.005,"Over",IF(E43&gt;=N(D43)-0.005,"Done",IF(E43&gt;=0.9*N(D43),"Close","On track"))))</f>
        <v>0</v>
      </c>
    </row>
    <row r="44" spans="2:14" x14ac:dyDescent="0.25">
      <c r="B44" s="18"/>
      <c r="C44" s="13"/>
      <c r="D44" s="14"/>
      <c r="E44" s="15">
        <f>IF(C44="","",SUMIFS(Transactions!$E$6:$E$305,Transactions!$D$6:$D$305,C44))</f>
        <v>0</v>
      </c>
      <c r="F44" s="15">
        <f>IF(C44="","",N(D44)-N(E44))</f>
        <v>0</v>
      </c>
      <c r="G44" s="19">
        <f>IF(OR(C44="",N(D44)=0),"",E44/D44)</f>
        <v>0</v>
      </c>
      <c r="H44" s="20">
        <f>IF(C44="","",IF(E44&gt;N(D44)+0.005,"Over",IF(E44&gt;=N(D44)-0.005,"Done",IF(E44&gt;=0.9*N(D44),"Close","On track"))))</f>
        <v>0</v>
      </c>
    </row>
    <row r="45" spans="2:14" x14ac:dyDescent="0.25">
      <c r="B45" s="18"/>
      <c r="C45" s="13"/>
      <c r="D45" s="14"/>
      <c r="E45" s="15">
        <f>IF(C45="","",SUMIFS(Transactions!$E$6:$E$305,Transactions!$D$6:$D$305,C45))</f>
        <v>0</v>
      </c>
      <c r="F45" s="15">
        <f>IF(C45="","",N(D45)-N(E45))</f>
        <v>0</v>
      </c>
      <c r="G45" s="19">
        <f>IF(OR(C45="",N(D45)=0),"",E45/D45)</f>
        <v>0</v>
      </c>
      <c r="H45" s="20">
        <f>IF(C45="","",IF(E45&gt;N(D45)+0.005,"Over",IF(E45&gt;=N(D45)-0.005,"Done",IF(E45&gt;=0.9*N(D45),"Close","On track"))))</f>
        <v>0</v>
      </c>
    </row>
    <row r="46" spans="2:14" x14ac:dyDescent="0.25">
      <c r="B46" s="18"/>
      <c r="C46" s="13"/>
      <c r="D46" s="14"/>
      <c r="E46" s="15">
        <f>IF(C46="","",SUMIFS(Transactions!$E$6:$E$305,Transactions!$D$6:$D$305,C46))</f>
        <v>0</v>
      </c>
      <c r="F46" s="15">
        <f>IF(C46="","",N(D46)-N(E46))</f>
        <v>0</v>
      </c>
      <c r="G46" s="19">
        <f>IF(OR(C46="",N(D46)=0),"",E46/D46)</f>
        <v>0</v>
      </c>
      <c r="H46" s="20">
        <f>IF(C46="","",IF(E46&gt;N(D46)+0.005,"Over",IF(E46&gt;=N(D46)-0.005,"Done",IF(E46&gt;=0.9*N(D46),"Close","On track"))))</f>
        <v>0</v>
      </c>
    </row>
    <row r="47" spans="2:14" x14ac:dyDescent="0.25">
      <c r="B47" s="18"/>
      <c r="C47" s="13"/>
      <c r="D47" s="14"/>
      <c r="E47" s="15">
        <f>IF(C47="","",SUMIFS(Transactions!$E$6:$E$305,Transactions!$D$6:$D$305,C47))</f>
        <v>0</v>
      </c>
      <c r="F47" s="15">
        <f>IF(C47="","",N(D47)-N(E47))</f>
        <v>0</v>
      </c>
      <c r="G47" s="19">
        <f>IF(OR(C47="",N(D47)=0),"",E47/D47)</f>
        <v>0</v>
      </c>
      <c r="H47" s="20">
        <f>IF(C47="","",IF(E47&gt;N(D47)+0.005,"Over",IF(E47&gt;=N(D47)-0.005,"Done",IF(E47&gt;=0.9*N(D47),"Close","On track"))))</f>
        <v>0</v>
      </c>
    </row>
    <row r="48" spans="2:14" x14ac:dyDescent="0.25">
      <c r="B48" s="18"/>
      <c r="C48" s="13"/>
      <c r="D48" s="14"/>
      <c r="E48" s="15">
        <f>IF(C48="","",SUMIFS(Transactions!$E$6:$E$305,Transactions!$D$6:$D$305,C48))</f>
        <v>0</v>
      </c>
      <c r="F48" s="15">
        <f>IF(C48="","",N(D48)-N(E48))</f>
        <v>0</v>
      </c>
      <c r="G48" s="19">
        <f>IF(OR(C48="",N(D48)=0),"",E48/D48)</f>
        <v>0</v>
      </c>
      <c r="H48" s="20">
        <f>IF(C48="","",IF(E48&gt;N(D48)+0.005,"Over",IF(E48&gt;=N(D48)-0.005,"Done",IF(E48&gt;=0.9*N(D48),"Close","On track"))))</f>
        <v>0</v>
      </c>
    </row>
    <row r="49" spans="2:8" x14ac:dyDescent="0.25">
      <c r="B49" s="18"/>
      <c r="C49" s="13"/>
      <c r="D49" s="14"/>
      <c r="E49" s="15">
        <f>IF(C49="","",SUMIFS(Transactions!$E$6:$E$305,Transactions!$D$6:$D$305,C49))</f>
        <v>0</v>
      </c>
      <c r="F49" s="15">
        <f>IF(C49="","",N(D49)-N(E49))</f>
        <v>0</v>
      </c>
      <c r="G49" s="19">
        <f>IF(OR(C49="",N(D49)=0),"",E49/D49)</f>
        <v>0</v>
      </c>
      <c r="H49" s="20">
        <f>IF(C49="","",IF(E49&gt;N(D49)+0.005,"Over",IF(E49&gt;=N(D49)-0.005,"Done",IF(E49&gt;=0.9*N(D49),"Close","On track"))))</f>
        <v>0</v>
      </c>
    </row>
    <row r="50" spans="2:8" x14ac:dyDescent="0.25">
      <c r="B50" s="16" t="s">
        <v>54</v>
      </c>
      <c r="C50" s="16"/>
      <c r="D50" s="17">
        <f>SUM(D20:D49)</f>
        <v>0</v>
      </c>
      <c r="E50" s="17">
        <f>SUM(E20:E49)</f>
        <v>0</v>
      </c>
      <c r="F50" s="17">
        <f>SUM(F20:F49)</f>
        <v>0</v>
      </c>
      <c r="G50" s="24">
        <f>IFERROR(E50/D50,0)</f>
        <v>0</v>
      </c>
      <c r="H50" s="16"/>
    </row>
    <row r="52" spans="2:8" x14ac:dyDescent="0.25">
      <c r="B52" s="25" t="s">
        <v>62</v>
      </c>
      <c r="D52" s="26">
        <f>$D$16-$D$50</f>
        <v>0</v>
      </c>
      <c r="E52" s="5">
        <f>IF(ROUND($D$16-$D$50,2)=0,"✓ Every dollar has a job",IF($D$16&gt;$D$50,"Unassigned — give it a job","Over-assigned — trim the plan"))</f>
        <v>0</v>
      </c>
    </row>
  </sheetData>
  <mergeCells count="15">
    <mergeCell ref="D3:H3"/>
    <mergeCell ref="B9:C9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D5:E5"/>
    <mergeCell ref="D6:E6"/>
    <mergeCell ref="F5:G5"/>
    <mergeCell ref="F6:G6"/>
  </mergeCells>
  <conditionalFormatting sqref="D52">
    <cfRule type="cellIs" dxfId="4" priority="8" operator="lessThan">
      <formula>-0.004</formula>
    </cfRule>
  </conditionalFormatting>
  <conditionalFormatting sqref="F20:F49">
    <cfRule type="cellIs" dxfId="4" priority="5" operator="lessThan">
      <formula>-0.004</formula>
    </cfRule>
  </conditionalFormatting>
  <conditionalFormatting sqref="G20:G49">
    <cfRule type="dataBar" priority="6">
      <dataBar>
        <cfvo type="num" val="0"/>
        <cfvo type="num" val="1.25"/>
        <color rgb="FFE4DDD0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H20:H49">
    <cfRule type="cellIs" dxfId="0" priority="1" operator="equal">
      <formula>"Over"</formula>
    </cfRule>
    <cfRule type="cellIs" dxfId="1" priority="2" operator="equal">
      <formula>"Close"</formula>
    </cfRule>
    <cfRule type="cellIs" dxfId="2" priority="3" operator="equal">
      <formula>"On track"</formula>
    </cfRule>
    <cfRule type="cellIs" dxfId="3" priority="4" operator="equal">
      <formula>"Done"</formula>
    </cfRule>
  </conditionalFormatting>
  <conditionalFormatting sqref="M27:M38">
    <cfRule type="cellIs" dxfId="5" priority="7" operator="lessThan">
      <formula>-0.5</formula>
    </cfRule>
  </conditionalFormatting>
  <dataValidations count="1">
    <dataValidation type="list" errorStyle="warning" allowBlank="1" showInputMessage="1" showErrorMessage="1" promptTitle="Group" prompt="Pick a group (edit the list on the right)." sqref="B20:B49">
      <formula1>Budget!$J$27:$J$38</formula1>
    </dataValidation>
  </dataValidations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1.25</xm:f>
              </x14:cfvo>
              <x14:borderColor rgb="FFE4DDD0"/>
              <x14:negativeFillColor rgb="FFFF0000"/>
              <x14:negativeBorderColor rgb="FFFF0000"/>
              <x14:axisColor rgb="FF000000"/>
            </x14:dataBar>
          </x14:cfRule>
          <xm:sqref>G20:G49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A7468"/>
    <pageSetUpPr fitToPage="1"/>
  </sheetPr>
  <dimension ref="A2:BI3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30.7109375" style="1" customWidth="1"/>
    <col min="4" max="4" width="24.7109375" style="1" customWidth="1"/>
    <col min="5" max="5" width="13.7109375" style="1" customWidth="1"/>
    <col min="6" max="6" width="14.7109375" style="1" customWidth="1"/>
    <col min="7" max="7" width="34.7109375" style="1" customWidth="1"/>
    <col min="8" max="61" width="9.7109375" style="1" customWidth="1"/>
  </cols>
  <sheetData>
    <row r="2" spans="2:7" ht="35.2" customHeight="1">
      <c r="B2" s="27" t="s">
        <v>63</v>
      </c>
    </row>
    <row r="3" spans="2:7">
      <c r="B3" s="25" t="s">
        <v>64</v>
      </c>
      <c r="E3" s="28" t="s">
        <v>65</v>
      </c>
      <c r="F3" s="29">
        <f>COUNT(Transactions!$B$6:$B$305)&amp;" entries · "&amp;TEXT(SUM(Transactions!$E$6:$E$305),"$#,##0.00")</f>
        <v>0</v>
      </c>
    </row>
    <row r="5" spans="2:7">
      <c r="B5" s="11" t="s">
        <v>66</v>
      </c>
      <c r="C5" s="11" t="s">
        <v>67</v>
      </c>
      <c r="D5" s="11" t="s">
        <v>14</v>
      </c>
      <c r="E5" s="12" t="s">
        <v>68</v>
      </c>
      <c r="F5" s="11" t="s">
        <v>69</v>
      </c>
      <c r="G5" s="11" t="s">
        <v>70</v>
      </c>
    </row>
    <row r="6" spans="2:7">
      <c r="B6" s="30">
        <v>46388</v>
      </c>
      <c r="C6" s="13" t="s">
        <v>71</v>
      </c>
      <c r="D6" s="13" t="s">
        <v>20</v>
      </c>
      <c r="E6" s="14">
        <v>1450</v>
      </c>
      <c r="F6" s="13" t="s">
        <v>72</v>
      </c>
      <c r="G6" s="13"/>
    </row>
    <row r="7" spans="2:7">
      <c r="B7" s="30">
        <v>46389</v>
      </c>
      <c r="C7" s="13" t="s">
        <v>73</v>
      </c>
      <c r="D7" s="13" t="s">
        <v>27</v>
      </c>
      <c r="E7" s="14">
        <v>126.4</v>
      </c>
      <c r="F7" s="13" t="s">
        <v>74</v>
      </c>
      <c r="G7" s="13"/>
    </row>
    <row r="8" spans="2:7">
      <c r="B8" s="30">
        <v>46390</v>
      </c>
      <c r="C8" s="13" t="s">
        <v>75</v>
      </c>
      <c r="D8" s="13" t="s">
        <v>31</v>
      </c>
      <c r="E8" s="14">
        <v>41.2</v>
      </c>
      <c r="F8" s="13" t="s">
        <v>76</v>
      </c>
      <c r="G8" s="13"/>
    </row>
    <row r="9" spans="2:7">
      <c r="B9" s="30">
        <v>46390</v>
      </c>
      <c r="C9" s="13" t="s">
        <v>77</v>
      </c>
      <c r="D9" s="13" t="s">
        <v>49</v>
      </c>
      <c r="E9" s="14">
        <v>24.98</v>
      </c>
      <c r="F9" s="13" t="s">
        <v>76</v>
      </c>
      <c r="G9" s="13"/>
    </row>
    <row r="10" spans="2:7">
      <c r="B10" s="30">
        <v>46391</v>
      </c>
      <c r="C10" s="13" t="s">
        <v>78</v>
      </c>
      <c r="D10" s="13" t="s">
        <v>29</v>
      </c>
      <c r="E10" s="14">
        <v>9.5</v>
      </c>
      <c r="F10" s="13" t="s">
        <v>74</v>
      </c>
      <c r="G10" s="13"/>
    </row>
    <row r="11" spans="2:7">
      <c r="B11" s="30">
        <v>46392</v>
      </c>
      <c r="C11" s="13" t="s">
        <v>79</v>
      </c>
      <c r="D11" s="13" t="s">
        <v>32</v>
      </c>
      <c r="E11" s="14">
        <v>310</v>
      </c>
      <c r="F11" s="13" t="s">
        <v>72</v>
      </c>
      <c r="G11" s="13"/>
    </row>
    <row r="12" spans="2:7">
      <c r="B12" s="30">
        <v>46392</v>
      </c>
      <c r="C12" s="13" t="s">
        <v>80</v>
      </c>
      <c r="D12" s="13" t="s">
        <v>44</v>
      </c>
      <c r="E12" s="14">
        <v>300</v>
      </c>
      <c r="F12" s="13" t="s">
        <v>72</v>
      </c>
      <c r="G12" s="13"/>
    </row>
    <row r="13" spans="2:7">
      <c r="B13" s="30">
        <v>46393</v>
      </c>
      <c r="C13" s="13" t="s">
        <v>81</v>
      </c>
      <c r="D13" s="13" t="s">
        <v>25</v>
      </c>
      <c r="E13" s="14">
        <v>55</v>
      </c>
      <c r="F13" s="13" t="s">
        <v>76</v>
      </c>
      <c r="G13" s="13"/>
    </row>
    <row r="14" spans="2:7">
      <c r="B14" s="30">
        <v>46394</v>
      </c>
      <c r="C14" s="13" t="s">
        <v>82</v>
      </c>
      <c r="D14" s="13" t="s">
        <v>28</v>
      </c>
      <c r="E14" s="14">
        <v>38.6</v>
      </c>
      <c r="F14" s="13" t="s">
        <v>76</v>
      </c>
      <c r="G14" s="13"/>
    </row>
    <row r="15" spans="2:7">
      <c r="B15" s="30">
        <v>46395</v>
      </c>
      <c r="C15" s="13" t="s">
        <v>83</v>
      </c>
      <c r="D15" s="13" t="s">
        <v>38</v>
      </c>
      <c r="E15" s="14">
        <v>18.75</v>
      </c>
      <c r="F15" s="13" t="s">
        <v>74</v>
      </c>
      <c r="G15" s="13"/>
    </row>
    <row r="16" spans="2:7">
      <c r="B16" s="30">
        <v>46396</v>
      </c>
      <c r="C16" s="13" t="s">
        <v>73</v>
      </c>
      <c r="D16" s="13" t="s">
        <v>27</v>
      </c>
      <c r="E16" s="14">
        <v>142.15</v>
      </c>
      <c r="F16" s="13" t="s">
        <v>74</v>
      </c>
      <c r="G16" s="13"/>
    </row>
    <row r="17" spans="2:7">
      <c r="B17" s="30">
        <v>46397</v>
      </c>
      <c r="C17" s="13" t="s">
        <v>84</v>
      </c>
      <c r="D17" s="13" t="s">
        <v>39</v>
      </c>
      <c r="E17" s="14">
        <v>30</v>
      </c>
      <c r="F17" s="13" t="s">
        <v>76</v>
      </c>
      <c r="G17" s="13"/>
    </row>
    <row r="18" spans="2:7">
      <c r="B18" s="30">
        <v>46397</v>
      </c>
      <c r="C18" s="13" t="s">
        <v>24</v>
      </c>
      <c r="D18" s="13" t="s">
        <v>24</v>
      </c>
      <c r="E18" s="14">
        <v>60</v>
      </c>
      <c r="F18" s="13" t="s">
        <v>76</v>
      </c>
      <c r="G18" s="13"/>
    </row>
    <row r="19" spans="2:7">
      <c r="B19" s="30">
        <v>46398</v>
      </c>
      <c r="C19" s="13" t="s">
        <v>85</v>
      </c>
      <c r="D19" s="13" t="s">
        <v>33</v>
      </c>
      <c r="E19" s="14">
        <v>20</v>
      </c>
      <c r="F19" s="13" t="s">
        <v>74</v>
      </c>
      <c r="G19" s="13"/>
    </row>
    <row r="20" spans="2:7">
      <c r="B20" s="30">
        <v>46399</v>
      </c>
      <c r="C20" s="13" t="s">
        <v>42</v>
      </c>
      <c r="D20" s="13" t="s">
        <v>42</v>
      </c>
      <c r="E20" s="14">
        <v>230</v>
      </c>
      <c r="F20" s="13" t="s">
        <v>72</v>
      </c>
      <c r="G20" s="13"/>
    </row>
    <row r="21" spans="2:7">
      <c r="B21" s="30">
        <v>46399</v>
      </c>
      <c r="C21" s="13" t="s">
        <v>86</v>
      </c>
      <c r="D21" s="13" t="s">
        <v>29</v>
      </c>
      <c r="E21" s="14">
        <v>12.3</v>
      </c>
      <c r="F21" s="13" t="s">
        <v>87</v>
      </c>
      <c r="G21" s="13"/>
    </row>
    <row r="22" spans="2:7">
      <c r="B22" s="30">
        <v>46401</v>
      </c>
      <c r="C22" s="13" t="s">
        <v>88</v>
      </c>
      <c r="D22" s="13" t="s">
        <v>28</v>
      </c>
      <c r="E22" s="14">
        <v>64.8</v>
      </c>
      <c r="F22" s="13" t="s">
        <v>76</v>
      </c>
      <c r="G22" s="13"/>
    </row>
    <row r="23" spans="2:7">
      <c r="B23" s="30">
        <v>46402</v>
      </c>
      <c r="C23" s="13" t="s">
        <v>35</v>
      </c>
      <c r="D23" s="13" t="s">
        <v>35</v>
      </c>
      <c r="E23" s="14">
        <v>120</v>
      </c>
      <c r="F23" s="13" t="s">
        <v>76</v>
      </c>
      <c r="G23" s="13"/>
    </row>
    <row r="24" spans="2:7">
      <c r="B24" s="30">
        <v>46402</v>
      </c>
      <c r="C24" s="13" t="s">
        <v>89</v>
      </c>
      <c r="D24" s="13" t="s">
        <v>45</v>
      </c>
      <c r="E24" s="14">
        <v>250</v>
      </c>
      <c r="F24" s="13" t="s">
        <v>72</v>
      </c>
      <c r="G24" s="13"/>
    </row>
    <row r="25" spans="2:7">
      <c r="B25" s="30">
        <v>46403</v>
      </c>
      <c r="C25" s="13" t="s">
        <v>73</v>
      </c>
      <c r="D25" s="13" t="s">
        <v>27</v>
      </c>
      <c r="E25" s="14">
        <v>118.9</v>
      </c>
      <c r="F25" s="13" t="s">
        <v>74</v>
      </c>
      <c r="G25" s="13"/>
    </row>
    <row r="26" spans="2:7">
      <c r="B26" s="30">
        <v>46404</v>
      </c>
      <c r="C26" s="13" t="s">
        <v>75</v>
      </c>
      <c r="D26" s="13" t="s">
        <v>31</v>
      </c>
      <c r="E26" s="14">
        <v>44.7</v>
      </c>
      <c r="F26" s="13" t="s">
        <v>76</v>
      </c>
      <c r="G26" s="13"/>
    </row>
    <row r="27" spans="2:7">
      <c r="B27" s="30">
        <v>46405</v>
      </c>
      <c r="C27" s="13" t="s">
        <v>90</v>
      </c>
      <c r="D27" s="13" t="s">
        <v>22</v>
      </c>
      <c r="E27" s="14">
        <v>102.35</v>
      </c>
      <c r="F27" s="13" t="s">
        <v>72</v>
      </c>
      <c r="G27" s="13"/>
    </row>
    <row r="28" spans="2:7">
      <c r="B28" s="30">
        <v>46406</v>
      </c>
      <c r="C28" s="13" t="s">
        <v>91</v>
      </c>
      <c r="D28" s="13" t="s">
        <v>47</v>
      </c>
      <c r="E28" s="14">
        <v>74.98999999999999</v>
      </c>
      <c r="F28" s="13" t="s">
        <v>76</v>
      </c>
      <c r="G28" s="13"/>
    </row>
    <row r="29" spans="2:7">
      <c r="B29" s="30">
        <v>46407</v>
      </c>
      <c r="C29" s="13" t="s">
        <v>92</v>
      </c>
      <c r="D29" s="13" t="s">
        <v>51</v>
      </c>
      <c r="E29" s="14">
        <v>58</v>
      </c>
      <c r="F29" s="13" t="s">
        <v>76</v>
      </c>
      <c r="G29" s="13"/>
    </row>
    <row r="30" spans="2:7">
      <c r="B30" s="30">
        <v>46408</v>
      </c>
      <c r="C30" s="13" t="s">
        <v>93</v>
      </c>
      <c r="D30" s="13" t="s">
        <v>48</v>
      </c>
      <c r="E30" s="14">
        <v>35</v>
      </c>
      <c r="F30" s="13" t="s">
        <v>87</v>
      </c>
      <c r="G30" s="13"/>
    </row>
    <row r="31" spans="2:7">
      <c r="B31" s="30">
        <v>46409</v>
      </c>
      <c r="C31" s="13" t="s">
        <v>94</v>
      </c>
      <c r="D31" s="13" t="s">
        <v>28</v>
      </c>
      <c r="E31" s="14">
        <v>47.25</v>
      </c>
      <c r="F31" s="13" t="s">
        <v>76</v>
      </c>
      <c r="G31" s="13"/>
    </row>
    <row r="32" spans="2:7">
      <c r="B32" s="30">
        <v>46410</v>
      </c>
      <c r="C32" s="13" t="s">
        <v>73</v>
      </c>
      <c r="D32" s="13" t="s">
        <v>27</v>
      </c>
      <c r="E32" s="14">
        <v>131.6</v>
      </c>
      <c r="F32" s="13" t="s">
        <v>74</v>
      </c>
      <c r="G32" s="13"/>
    </row>
    <row r="33" spans="2:7">
      <c r="B33" s="30">
        <v>46411</v>
      </c>
      <c r="C33" s="13" t="s">
        <v>23</v>
      </c>
      <c r="D33" s="13" t="s">
        <v>23</v>
      </c>
      <c r="E33" s="14">
        <v>45</v>
      </c>
      <c r="F33" s="13" t="s">
        <v>72</v>
      </c>
      <c r="G33" s="13"/>
    </row>
    <row r="34" spans="2:7">
      <c r="B34" s="30">
        <v>46412</v>
      </c>
      <c r="C34" s="13" t="s">
        <v>41</v>
      </c>
      <c r="D34" s="13" t="s">
        <v>41</v>
      </c>
      <c r="E34" s="14">
        <v>200</v>
      </c>
      <c r="F34" s="13" t="s">
        <v>72</v>
      </c>
      <c r="G34" s="13"/>
    </row>
    <row r="35" spans="2:7">
      <c r="B35" s="30">
        <v>46413</v>
      </c>
      <c r="C35" s="13" t="s">
        <v>95</v>
      </c>
      <c r="D35" s="13" t="s">
        <v>53</v>
      </c>
      <c r="E35" s="14">
        <v>32</v>
      </c>
      <c r="F35" s="13" t="s">
        <v>76</v>
      </c>
      <c r="G35" s="13"/>
    </row>
    <row r="36" spans="2:7">
      <c r="B36" s="30">
        <v>46414</v>
      </c>
      <c r="C36" s="13" t="s">
        <v>96</v>
      </c>
      <c r="D36" s="13" t="s">
        <v>29</v>
      </c>
      <c r="E36" s="14">
        <v>16.8</v>
      </c>
      <c r="F36" s="13" t="s">
        <v>74</v>
      </c>
      <c r="G36" s="13"/>
    </row>
    <row r="37" spans="2:7">
      <c r="B37" s="30">
        <v>46415</v>
      </c>
      <c r="C37" s="13" t="s">
        <v>36</v>
      </c>
      <c r="D37" s="13" t="s">
        <v>36</v>
      </c>
      <c r="E37" s="14">
        <v>18</v>
      </c>
      <c r="F37" s="13" t="s">
        <v>76</v>
      </c>
      <c r="G37" s="13"/>
    </row>
    <row r="38" spans="2:7">
      <c r="B38" s="30">
        <v>46416</v>
      </c>
      <c r="C38" s="13" t="s">
        <v>75</v>
      </c>
      <c r="D38" s="13" t="s">
        <v>31</v>
      </c>
      <c r="E38" s="14">
        <v>39.1</v>
      </c>
      <c r="F38" s="13" t="s">
        <v>76</v>
      </c>
      <c r="G38" s="13"/>
    </row>
    <row r="39" spans="2:7">
      <c r="B39" s="30">
        <v>46417</v>
      </c>
      <c r="C39" s="13" t="s">
        <v>97</v>
      </c>
      <c r="D39" s="13" t="s">
        <v>51</v>
      </c>
      <c r="E39" s="14">
        <v>26.5</v>
      </c>
      <c r="F39" s="13" t="s">
        <v>76</v>
      </c>
      <c r="G39" s="13"/>
    </row>
    <row r="40" spans="2:7">
      <c r="B40" s="30">
        <v>46417</v>
      </c>
      <c r="C40" s="13" t="s">
        <v>98</v>
      </c>
      <c r="D40" s="13" t="s">
        <v>33</v>
      </c>
      <c r="E40" s="14">
        <v>12</v>
      </c>
      <c r="F40" s="13" t="s">
        <v>76</v>
      </c>
      <c r="G40" s="13"/>
    </row>
    <row r="41" spans="2:7">
      <c r="B41" s="30"/>
      <c r="C41" s="13"/>
      <c r="D41" s="13"/>
      <c r="E41" s="14"/>
      <c r="F41" s="13"/>
      <c r="G41" s="13"/>
    </row>
    <row r="42" spans="2:7">
      <c r="B42" s="30"/>
      <c r="C42" s="13"/>
      <c r="D42" s="13"/>
      <c r="E42" s="14"/>
      <c r="F42" s="13"/>
      <c r="G42" s="13"/>
    </row>
    <row r="43" spans="2:7">
      <c r="B43" s="30"/>
      <c r="C43" s="13"/>
      <c r="D43" s="13"/>
      <c r="E43" s="14"/>
      <c r="F43" s="13"/>
      <c r="G43" s="13"/>
    </row>
    <row r="44" spans="2:7">
      <c r="B44" s="30"/>
      <c r="C44" s="13"/>
      <c r="D44" s="13"/>
      <c r="E44" s="14"/>
      <c r="F44" s="13"/>
      <c r="G44" s="13"/>
    </row>
    <row r="45" spans="2:7">
      <c r="B45" s="30"/>
      <c r="C45" s="13"/>
      <c r="D45" s="13"/>
      <c r="E45" s="14"/>
      <c r="F45" s="13"/>
      <c r="G45" s="13"/>
    </row>
    <row r="46" spans="2:7">
      <c r="B46" s="30"/>
      <c r="C46" s="13"/>
      <c r="D46" s="13"/>
      <c r="E46" s="14"/>
      <c r="F46" s="13"/>
      <c r="G46" s="13"/>
    </row>
    <row r="47" spans="2:7">
      <c r="B47" s="30"/>
      <c r="C47" s="13"/>
      <c r="D47" s="13"/>
      <c r="E47" s="14"/>
      <c r="F47" s="13"/>
      <c r="G47" s="13"/>
    </row>
    <row r="48" spans="2:7">
      <c r="B48" s="30"/>
      <c r="C48" s="13"/>
      <c r="D48" s="13"/>
      <c r="E48" s="14"/>
      <c r="F48" s="13"/>
      <c r="G48" s="13"/>
    </row>
    <row r="49" spans="2:7">
      <c r="B49" s="30"/>
      <c r="C49" s="13"/>
      <c r="D49" s="13"/>
      <c r="E49" s="14"/>
      <c r="F49" s="13"/>
      <c r="G49" s="13"/>
    </row>
    <row r="50" spans="2:7">
      <c r="B50" s="30"/>
      <c r="C50" s="13"/>
      <c r="D50" s="13"/>
      <c r="E50" s="14"/>
      <c r="F50" s="13"/>
      <c r="G50" s="13"/>
    </row>
    <row r="51" spans="2:7">
      <c r="B51" s="30"/>
      <c r="C51" s="13"/>
      <c r="D51" s="13"/>
      <c r="E51" s="14"/>
      <c r="F51" s="13"/>
      <c r="G51" s="13"/>
    </row>
    <row r="52" spans="2:7">
      <c r="B52" s="30"/>
      <c r="C52" s="13"/>
      <c r="D52" s="13"/>
      <c r="E52" s="14"/>
      <c r="F52" s="13"/>
      <c r="G52" s="13"/>
    </row>
    <row r="53" spans="2:7">
      <c r="B53" s="30"/>
      <c r="C53" s="13"/>
      <c r="D53" s="13"/>
      <c r="E53" s="14"/>
      <c r="F53" s="13"/>
      <c r="G53" s="13"/>
    </row>
    <row r="54" spans="2:7">
      <c r="B54" s="30"/>
      <c r="C54" s="13"/>
      <c r="D54" s="13"/>
      <c r="E54" s="14"/>
      <c r="F54" s="13"/>
      <c r="G54" s="13"/>
    </row>
    <row r="55" spans="2:7">
      <c r="B55" s="30"/>
      <c r="C55" s="13"/>
      <c r="D55" s="13"/>
      <c r="E55" s="14"/>
      <c r="F55" s="13"/>
      <c r="G55" s="13"/>
    </row>
    <row r="56" spans="2:7">
      <c r="B56" s="30"/>
      <c r="C56" s="13"/>
      <c r="D56" s="13"/>
      <c r="E56" s="14"/>
      <c r="F56" s="13"/>
      <c r="G56" s="13"/>
    </row>
    <row r="57" spans="2:7">
      <c r="B57" s="30"/>
      <c r="C57" s="13"/>
      <c r="D57" s="13"/>
      <c r="E57" s="14"/>
      <c r="F57" s="13"/>
      <c r="G57" s="13"/>
    </row>
    <row r="58" spans="2:7">
      <c r="B58" s="30"/>
      <c r="C58" s="13"/>
      <c r="D58" s="13"/>
      <c r="E58" s="14"/>
      <c r="F58" s="13"/>
      <c r="G58" s="13"/>
    </row>
    <row r="59" spans="2:7">
      <c r="B59" s="30"/>
      <c r="C59" s="13"/>
      <c r="D59" s="13"/>
      <c r="E59" s="14"/>
      <c r="F59" s="13"/>
      <c r="G59" s="13"/>
    </row>
    <row r="60" spans="2:7">
      <c r="B60" s="30"/>
      <c r="C60" s="13"/>
      <c r="D60" s="13"/>
      <c r="E60" s="14"/>
      <c r="F60" s="13"/>
      <c r="G60" s="13"/>
    </row>
    <row r="61" spans="2:7">
      <c r="B61" s="30"/>
      <c r="C61" s="13"/>
      <c r="D61" s="13"/>
      <c r="E61" s="14"/>
      <c r="F61" s="13"/>
      <c r="G61" s="13"/>
    </row>
    <row r="62" spans="2:7">
      <c r="B62" s="30"/>
      <c r="C62" s="13"/>
      <c r="D62" s="13"/>
      <c r="E62" s="14"/>
      <c r="F62" s="13"/>
      <c r="G62" s="13"/>
    </row>
    <row r="63" spans="2:7">
      <c r="B63" s="30"/>
      <c r="C63" s="13"/>
      <c r="D63" s="13"/>
      <c r="E63" s="14"/>
      <c r="F63" s="13"/>
      <c r="G63" s="13"/>
    </row>
    <row r="64" spans="2:7">
      <c r="B64" s="30"/>
      <c r="C64" s="13"/>
      <c r="D64" s="13"/>
      <c r="E64" s="14"/>
      <c r="F64" s="13"/>
      <c r="G64" s="13"/>
    </row>
    <row r="65" spans="2:7">
      <c r="B65" s="30"/>
      <c r="C65" s="13"/>
      <c r="D65" s="13"/>
      <c r="E65" s="14"/>
      <c r="F65" s="13"/>
      <c r="G65" s="13"/>
    </row>
    <row r="66" spans="2:7">
      <c r="B66" s="30"/>
      <c r="C66" s="13"/>
      <c r="D66" s="13"/>
      <c r="E66" s="14"/>
      <c r="F66" s="13"/>
      <c r="G66" s="13"/>
    </row>
    <row r="67" spans="2:7">
      <c r="B67" s="30"/>
      <c r="C67" s="13"/>
      <c r="D67" s="13"/>
      <c r="E67" s="14"/>
      <c r="F67" s="13"/>
      <c r="G67" s="13"/>
    </row>
    <row r="68" spans="2:7">
      <c r="B68" s="30"/>
      <c r="C68" s="13"/>
      <c r="D68" s="13"/>
      <c r="E68" s="14"/>
      <c r="F68" s="13"/>
      <c r="G68" s="13"/>
    </row>
    <row r="69" spans="2:7">
      <c r="B69" s="30"/>
      <c r="C69" s="13"/>
      <c r="D69" s="13"/>
      <c r="E69" s="14"/>
      <c r="F69" s="13"/>
      <c r="G69" s="13"/>
    </row>
    <row r="70" spans="2:7">
      <c r="B70" s="30"/>
      <c r="C70" s="13"/>
      <c r="D70" s="13"/>
      <c r="E70" s="14"/>
      <c r="F70" s="13"/>
      <c r="G70" s="13"/>
    </row>
    <row r="71" spans="2:7">
      <c r="B71" s="30"/>
      <c r="C71" s="13"/>
      <c r="D71" s="13"/>
      <c r="E71" s="14"/>
      <c r="F71" s="13"/>
      <c r="G71" s="13"/>
    </row>
    <row r="72" spans="2:7">
      <c r="B72" s="30"/>
      <c r="C72" s="13"/>
      <c r="D72" s="13"/>
      <c r="E72" s="14"/>
      <c r="F72" s="13"/>
      <c r="G72" s="13"/>
    </row>
    <row r="73" spans="2:7">
      <c r="B73" s="30"/>
      <c r="C73" s="13"/>
      <c r="D73" s="13"/>
      <c r="E73" s="14"/>
      <c r="F73" s="13"/>
      <c r="G73" s="13"/>
    </row>
    <row r="74" spans="2:7">
      <c r="B74" s="30"/>
      <c r="C74" s="13"/>
      <c r="D74" s="13"/>
      <c r="E74" s="14"/>
      <c r="F74" s="13"/>
      <c r="G74" s="13"/>
    </row>
    <row r="75" spans="2:7">
      <c r="B75" s="30"/>
      <c r="C75" s="13"/>
      <c r="D75" s="13"/>
      <c r="E75" s="14"/>
      <c r="F75" s="13"/>
      <c r="G75" s="13"/>
    </row>
    <row r="76" spans="2:7">
      <c r="B76" s="30"/>
      <c r="C76" s="13"/>
      <c r="D76" s="13"/>
      <c r="E76" s="14"/>
      <c r="F76" s="13"/>
      <c r="G76" s="13"/>
    </row>
    <row r="77" spans="2:7">
      <c r="B77" s="30"/>
      <c r="C77" s="13"/>
      <c r="D77" s="13"/>
      <c r="E77" s="14"/>
      <c r="F77" s="13"/>
      <c r="G77" s="13"/>
    </row>
    <row r="78" spans="2:7">
      <c r="B78" s="30"/>
      <c r="C78" s="13"/>
      <c r="D78" s="13"/>
      <c r="E78" s="14"/>
      <c r="F78" s="13"/>
      <c r="G78" s="13"/>
    </row>
    <row r="79" spans="2:7">
      <c r="B79" s="30"/>
      <c r="C79" s="13"/>
      <c r="D79" s="13"/>
      <c r="E79" s="14"/>
      <c r="F79" s="13"/>
      <c r="G79" s="13"/>
    </row>
    <row r="80" spans="2:7">
      <c r="B80" s="30"/>
      <c r="C80" s="13"/>
      <c r="D80" s="13"/>
      <c r="E80" s="14"/>
      <c r="F80" s="13"/>
      <c r="G80" s="13"/>
    </row>
    <row r="81" spans="2:7">
      <c r="B81" s="30"/>
      <c r="C81" s="13"/>
      <c r="D81" s="13"/>
      <c r="E81" s="14"/>
      <c r="F81" s="13"/>
      <c r="G81" s="13"/>
    </row>
    <row r="82" spans="2:7">
      <c r="B82" s="30"/>
      <c r="C82" s="13"/>
      <c r="D82" s="13"/>
      <c r="E82" s="14"/>
      <c r="F82" s="13"/>
      <c r="G82" s="13"/>
    </row>
    <row r="83" spans="2:7">
      <c r="B83" s="30"/>
      <c r="C83" s="13"/>
      <c r="D83" s="13"/>
      <c r="E83" s="14"/>
      <c r="F83" s="13"/>
      <c r="G83" s="13"/>
    </row>
    <row r="84" spans="2:7">
      <c r="B84" s="30"/>
      <c r="C84" s="13"/>
      <c r="D84" s="13"/>
      <c r="E84" s="14"/>
      <c r="F84" s="13"/>
      <c r="G84" s="13"/>
    </row>
    <row r="85" spans="2:7">
      <c r="B85" s="30"/>
      <c r="C85" s="13"/>
      <c r="D85" s="13"/>
      <c r="E85" s="14"/>
      <c r="F85" s="13"/>
      <c r="G85" s="13"/>
    </row>
    <row r="86" spans="2:7">
      <c r="B86" s="30"/>
      <c r="C86" s="13"/>
      <c r="D86" s="13"/>
      <c r="E86" s="14"/>
      <c r="F86" s="13"/>
      <c r="G86" s="13"/>
    </row>
    <row r="87" spans="2:7">
      <c r="B87" s="30"/>
      <c r="C87" s="13"/>
      <c r="D87" s="13"/>
      <c r="E87" s="14"/>
      <c r="F87" s="13"/>
      <c r="G87" s="13"/>
    </row>
    <row r="88" spans="2:7">
      <c r="B88" s="30"/>
      <c r="C88" s="13"/>
      <c r="D88" s="13"/>
      <c r="E88" s="14"/>
      <c r="F88" s="13"/>
      <c r="G88" s="13"/>
    </row>
    <row r="89" spans="2:7">
      <c r="B89" s="30"/>
      <c r="C89" s="13"/>
      <c r="D89" s="13"/>
      <c r="E89" s="14"/>
      <c r="F89" s="13"/>
      <c r="G89" s="13"/>
    </row>
    <row r="90" spans="2:7">
      <c r="B90" s="30"/>
      <c r="C90" s="13"/>
      <c r="D90" s="13"/>
      <c r="E90" s="14"/>
      <c r="F90" s="13"/>
      <c r="G90" s="13"/>
    </row>
    <row r="91" spans="2:7">
      <c r="B91" s="30"/>
      <c r="C91" s="13"/>
      <c r="D91" s="13"/>
      <c r="E91" s="14"/>
      <c r="F91" s="13"/>
      <c r="G91" s="13"/>
    </row>
    <row r="92" spans="2:7">
      <c r="B92" s="30"/>
      <c r="C92" s="13"/>
      <c r="D92" s="13"/>
      <c r="E92" s="14"/>
      <c r="F92" s="13"/>
      <c r="G92" s="13"/>
    </row>
    <row r="93" spans="2:7">
      <c r="B93" s="30"/>
      <c r="C93" s="13"/>
      <c r="D93" s="13"/>
      <c r="E93" s="14"/>
      <c r="F93" s="13"/>
      <c r="G93" s="13"/>
    </row>
    <row r="94" spans="2:7">
      <c r="B94" s="30"/>
      <c r="C94" s="13"/>
      <c r="D94" s="13"/>
      <c r="E94" s="14"/>
      <c r="F94" s="13"/>
      <c r="G94" s="13"/>
    </row>
    <row r="95" spans="2:7">
      <c r="B95" s="30"/>
      <c r="C95" s="13"/>
      <c r="D95" s="13"/>
      <c r="E95" s="14"/>
      <c r="F95" s="13"/>
      <c r="G95" s="13"/>
    </row>
    <row r="96" spans="2:7">
      <c r="B96" s="30"/>
      <c r="C96" s="13"/>
      <c r="D96" s="13"/>
      <c r="E96" s="14"/>
      <c r="F96" s="13"/>
      <c r="G96" s="13"/>
    </row>
    <row r="97" spans="2:7">
      <c r="B97" s="30"/>
      <c r="C97" s="13"/>
      <c r="D97" s="13"/>
      <c r="E97" s="14"/>
      <c r="F97" s="13"/>
      <c r="G97" s="13"/>
    </row>
    <row r="98" spans="2:7">
      <c r="B98" s="30"/>
      <c r="C98" s="13"/>
      <c r="D98" s="13"/>
      <c r="E98" s="14"/>
      <c r="F98" s="13"/>
      <c r="G98" s="13"/>
    </row>
    <row r="99" spans="2:7">
      <c r="B99" s="30"/>
      <c r="C99" s="13"/>
      <c r="D99" s="13"/>
      <c r="E99" s="14"/>
      <c r="F99" s="13"/>
      <c r="G99" s="13"/>
    </row>
    <row r="100" spans="2:7">
      <c r="B100" s="30"/>
      <c r="C100" s="13"/>
      <c r="D100" s="13"/>
      <c r="E100" s="14"/>
      <c r="F100" s="13"/>
      <c r="G100" s="13"/>
    </row>
    <row r="101" spans="2:7">
      <c r="B101" s="30"/>
      <c r="C101" s="13"/>
      <c r="D101" s="13"/>
      <c r="E101" s="14"/>
      <c r="F101" s="13"/>
      <c r="G101" s="13"/>
    </row>
    <row r="102" spans="2:7">
      <c r="B102" s="30"/>
      <c r="C102" s="13"/>
      <c r="D102" s="13"/>
      <c r="E102" s="14"/>
      <c r="F102" s="13"/>
      <c r="G102" s="13"/>
    </row>
    <row r="103" spans="2:7">
      <c r="B103" s="30"/>
      <c r="C103" s="13"/>
      <c r="D103" s="13"/>
      <c r="E103" s="14"/>
      <c r="F103" s="13"/>
      <c r="G103" s="13"/>
    </row>
    <row r="104" spans="2:7">
      <c r="B104" s="30"/>
      <c r="C104" s="13"/>
      <c r="D104" s="13"/>
      <c r="E104" s="14"/>
      <c r="F104" s="13"/>
      <c r="G104" s="13"/>
    </row>
    <row r="105" spans="2:7">
      <c r="B105" s="30"/>
      <c r="C105" s="13"/>
      <c r="D105" s="13"/>
      <c r="E105" s="14"/>
      <c r="F105" s="13"/>
      <c r="G105" s="13"/>
    </row>
    <row r="106" spans="2:7">
      <c r="B106" s="30"/>
      <c r="C106" s="13"/>
      <c r="D106" s="13"/>
      <c r="E106" s="14"/>
      <c r="F106" s="13"/>
      <c r="G106" s="13"/>
    </row>
    <row r="107" spans="2:7">
      <c r="B107" s="30"/>
      <c r="C107" s="13"/>
      <c r="D107" s="13"/>
      <c r="E107" s="14"/>
      <c r="F107" s="13"/>
      <c r="G107" s="13"/>
    </row>
    <row r="108" spans="2:7">
      <c r="B108" s="30"/>
      <c r="C108" s="13"/>
      <c r="D108" s="13"/>
      <c r="E108" s="14"/>
      <c r="F108" s="13"/>
      <c r="G108" s="13"/>
    </row>
    <row r="109" spans="2:7">
      <c r="B109" s="30"/>
      <c r="C109" s="13"/>
      <c r="D109" s="13"/>
      <c r="E109" s="14"/>
      <c r="F109" s="13"/>
      <c r="G109" s="13"/>
    </row>
    <row r="110" spans="2:7">
      <c r="B110" s="30"/>
      <c r="C110" s="13"/>
      <c r="D110" s="13"/>
      <c r="E110" s="14"/>
      <c r="F110" s="13"/>
      <c r="G110" s="13"/>
    </row>
    <row r="111" spans="2:7">
      <c r="B111" s="30"/>
      <c r="C111" s="13"/>
      <c r="D111" s="13"/>
      <c r="E111" s="14"/>
      <c r="F111" s="13"/>
      <c r="G111" s="13"/>
    </row>
    <row r="112" spans="2:7">
      <c r="B112" s="30"/>
      <c r="C112" s="13"/>
      <c r="D112" s="13"/>
      <c r="E112" s="14"/>
      <c r="F112" s="13"/>
      <c r="G112" s="13"/>
    </row>
    <row r="113" spans="2:7">
      <c r="B113" s="30"/>
      <c r="C113" s="13"/>
      <c r="D113" s="13"/>
      <c r="E113" s="14"/>
      <c r="F113" s="13"/>
      <c r="G113" s="13"/>
    </row>
    <row r="114" spans="2:7">
      <c r="B114" s="30"/>
      <c r="C114" s="13"/>
      <c r="D114" s="13"/>
      <c r="E114" s="14"/>
      <c r="F114" s="13"/>
      <c r="G114" s="13"/>
    </row>
    <row r="115" spans="2:7">
      <c r="B115" s="30"/>
      <c r="C115" s="13"/>
      <c r="D115" s="13"/>
      <c r="E115" s="14"/>
      <c r="F115" s="13"/>
      <c r="G115" s="13"/>
    </row>
    <row r="116" spans="2:7">
      <c r="B116" s="30"/>
      <c r="C116" s="13"/>
      <c r="D116" s="13"/>
      <c r="E116" s="14"/>
      <c r="F116" s="13"/>
      <c r="G116" s="13"/>
    </row>
    <row r="117" spans="2:7">
      <c r="B117" s="30"/>
      <c r="C117" s="13"/>
      <c r="D117" s="13"/>
      <c r="E117" s="14"/>
      <c r="F117" s="13"/>
      <c r="G117" s="13"/>
    </row>
    <row r="118" spans="2:7">
      <c r="B118" s="30"/>
      <c r="C118" s="13"/>
      <c r="D118" s="13"/>
      <c r="E118" s="14"/>
      <c r="F118" s="13"/>
      <c r="G118" s="13"/>
    </row>
    <row r="119" spans="2:7">
      <c r="B119" s="30"/>
      <c r="C119" s="13"/>
      <c r="D119" s="13"/>
      <c r="E119" s="14"/>
      <c r="F119" s="13"/>
      <c r="G119" s="13"/>
    </row>
    <row r="120" spans="2:7">
      <c r="B120" s="30"/>
      <c r="C120" s="13"/>
      <c r="D120" s="13"/>
      <c r="E120" s="14"/>
      <c r="F120" s="13"/>
      <c r="G120" s="13"/>
    </row>
    <row r="121" spans="2:7">
      <c r="B121" s="30"/>
      <c r="C121" s="13"/>
      <c r="D121" s="13"/>
      <c r="E121" s="14"/>
      <c r="F121" s="13"/>
      <c r="G121" s="13"/>
    </row>
    <row r="122" spans="2:7">
      <c r="B122" s="30"/>
      <c r="C122" s="13"/>
      <c r="D122" s="13"/>
      <c r="E122" s="14"/>
      <c r="F122" s="13"/>
      <c r="G122" s="13"/>
    </row>
    <row r="123" spans="2:7">
      <c r="B123" s="30"/>
      <c r="C123" s="13"/>
      <c r="D123" s="13"/>
      <c r="E123" s="14"/>
      <c r="F123" s="13"/>
      <c r="G123" s="13"/>
    </row>
    <row r="124" spans="2:7">
      <c r="B124" s="30"/>
      <c r="C124" s="13"/>
      <c r="D124" s="13"/>
      <c r="E124" s="14"/>
      <c r="F124" s="13"/>
      <c r="G124" s="13"/>
    </row>
    <row r="125" spans="2:7">
      <c r="B125" s="30"/>
      <c r="C125" s="13"/>
      <c r="D125" s="13"/>
      <c r="E125" s="14"/>
      <c r="F125" s="13"/>
      <c r="G125" s="13"/>
    </row>
    <row r="126" spans="2:7">
      <c r="B126" s="30"/>
      <c r="C126" s="13"/>
      <c r="D126" s="13"/>
      <c r="E126" s="14"/>
      <c r="F126" s="13"/>
      <c r="G126" s="13"/>
    </row>
    <row r="127" spans="2:7">
      <c r="B127" s="30"/>
      <c r="C127" s="13"/>
      <c r="D127" s="13"/>
      <c r="E127" s="14"/>
      <c r="F127" s="13"/>
      <c r="G127" s="13"/>
    </row>
    <row r="128" spans="2:7">
      <c r="B128" s="30"/>
      <c r="C128" s="13"/>
      <c r="D128" s="13"/>
      <c r="E128" s="14"/>
      <c r="F128" s="13"/>
      <c r="G128" s="13"/>
    </row>
    <row r="129" spans="2:7">
      <c r="B129" s="30"/>
      <c r="C129" s="13"/>
      <c r="D129" s="13"/>
      <c r="E129" s="14"/>
      <c r="F129" s="13"/>
      <c r="G129" s="13"/>
    </row>
    <row r="130" spans="2:7">
      <c r="B130" s="30"/>
      <c r="C130" s="13"/>
      <c r="D130" s="13"/>
      <c r="E130" s="14"/>
      <c r="F130" s="13"/>
      <c r="G130" s="13"/>
    </row>
    <row r="131" spans="2:7">
      <c r="B131" s="30"/>
      <c r="C131" s="13"/>
      <c r="D131" s="13"/>
      <c r="E131" s="14"/>
      <c r="F131" s="13"/>
      <c r="G131" s="13"/>
    </row>
    <row r="132" spans="2:7">
      <c r="B132" s="30"/>
      <c r="C132" s="13"/>
      <c r="D132" s="13"/>
      <c r="E132" s="14"/>
      <c r="F132" s="13"/>
      <c r="G132" s="13"/>
    </row>
    <row r="133" spans="2:7">
      <c r="B133" s="30"/>
      <c r="C133" s="13"/>
      <c r="D133" s="13"/>
      <c r="E133" s="14"/>
      <c r="F133" s="13"/>
      <c r="G133" s="13"/>
    </row>
    <row r="134" spans="2:7">
      <c r="B134" s="30"/>
      <c r="C134" s="13"/>
      <c r="D134" s="13"/>
      <c r="E134" s="14"/>
      <c r="F134" s="13"/>
      <c r="G134" s="13"/>
    </row>
    <row r="135" spans="2:7">
      <c r="B135" s="30"/>
      <c r="C135" s="13"/>
      <c r="D135" s="13"/>
      <c r="E135" s="14"/>
      <c r="F135" s="13"/>
      <c r="G135" s="13"/>
    </row>
    <row r="136" spans="2:7">
      <c r="B136" s="30"/>
      <c r="C136" s="13"/>
      <c r="D136" s="13"/>
      <c r="E136" s="14"/>
      <c r="F136" s="13"/>
      <c r="G136" s="13"/>
    </row>
    <row r="137" spans="2:7">
      <c r="B137" s="30"/>
      <c r="C137" s="13"/>
      <c r="D137" s="13"/>
      <c r="E137" s="14"/>
      <c r="F137" s="13"/>
      <c r="G137" s="13"/>
    </row>
    <row r="138" spans="2:7">
      <c r="B138" s="30"/>
      <c r="C138" s="13"/>
      <c r="D138" s="13"/>
      <c r="E138" s="14"/>
      <c r="F138" s="13"/>
      <c r="G138" s="13"/>
    </row>
    <row r="139" spans="2:7">
      <c r="B139" s="30"/>
      <c r="C139" s="13"/>
      <c r="D139" s="13"/>
      <c r="E139" s="14"/>
      <c r="F139" s="13"/>
      <c r="G139" s="13"/>
    </row>
    <row r="140" spans="2:7">
      <c r="B140" s="30"/>
      <c r="C140" s="13"/>
      <c r="D140" s="13"/>
      <c r="E140" s="14"/>
      <c r="F140" s="13"/>
      <c r="G140" s="13"/>
    </row>
    <row r="141" spans="2:7">
      <c r="B141" s="30"/>
      <c r="C141" s="13"/>
      <c r="D141" s="13"/>
      <c r="E141" s="14"/>
      <c r="F141" s="13"/>
      <c r="G141" s="13"/>
    </row>
    <row r="142" spans="2:7">
      <c r="B142" s="30"/>
      <c r="C142" s="13"/>
      <c r="D142" s="13"/>
      <c r="E142" s="14"/>
      <c r="F142" s="13"/>
      <c r="G142" s="13"/>
    </row>
    <row r="143" spans="2:7">
      <c r="B143" s="30"/>
      <c r="C143" s="13"/>
      <c r="D143" s="13"/>
      <c r="E143" s="14"/>
      <c r="F143" s="13"/>
      <c r="G143" s="13"/>
    </row>
    <row r="144" spans="2:7">
      <c r="B144" s="30"/>
      <c r="C144" s="13"/>
      <c r="D144" s="13"/>
      <c r="E144" s="14"/>
      <c r="F144" s="13"/>
      <c r="G144" s="13"/>
    </row>
    <row r="145" spans="2:7">
      <c r="B145" s="30"/>
      <c r="C145" s="13"/>
      <c r="D145" s="13"/>
      <c r="E145" s="14"/>
      <c r="F145" s="13"/>
      <c r="G145" s="13"/>
    </row>
    <row r="146" spans="2:7">
      <c r="B146" s="30"/>
      <c r="C146" s="13"/>
      <c r="D146" s="13"/>
      <c r="E146" s="14"/>
      <c r="F146" s="13"/>
      <c r="G146" s="13"/>
    </row>
    <row r="147" spans="2:7">
      <c r="B147" s="30"/>
      <c r="C147" s="13"/>
      <c r="D147" s="13"/>
      <c r="E147" s="14"/>
      <c r="F147" s="13"/>
      <c r="G147" s="13"/>
    </row>
    <row r="148" spans="2:7">
      <c r="B148" s="30"/>
      <c r="C148" s="13"/>
      <c r="D148" s="13"/>
      <c r="E148" s="14"/>
      <c r="F148" s="13"/>
      <c r="G148" s="13"/>
    </row>
    <row r="149" spans="2:7">
      <c r="B149" s="30"/>
      <c r="C149" s="13"/>
      <c r="D149" s="13"/>
      <c r="E149" s="14"/>
      <c r="F149" s="13"/>
      <c r="G149" s="13"/>
    </row>
    <row r="150" spans="2:7">
      <c r="B150" s="30"/>
      <c r="C150" s="13"/>
      <c r="D150" s="13"/>
      <c r="E150" s="14"/>
      <c r="F150" s="13"/>
      <c r="G150" s="13"/>
    </row>
    <row r="151" spans="2:7">
      <c r="B151" s="30"/>
      <c r="C151" s="13"/>
      <c r="D151" s="13"/>
      <c r="E151" s="14"/>
      <c r="F151" s="13"/>
      <c r="G151" s="13"/>
    </row>
    <row r="152" spans="2:7">
      <c r="B152" s="30"/>
      <c r="C152" s="13"/>
      <c r="D152" s="13"/>
      <c r="E152" s="14"/>
      <c r="F152" s="13"/>
      <c r="G152" s="13"/>
    </row>
    <row r="153" spans="2:7">
      <c r="B153" s="30"/>
      <c r="C153" s="13"/>
      <c r="D153" s="13"/>
      <c r="E153" s="14"/>
      <c r="F153" s="13"/>
      <c r="G153" s="13"/>
    </row>
    <row r="154" spans="2:7">
      <c r="B154" s="30"/>
      <c r="C154" s="13"/>
      <c r="D154" s="13"/>
      <c r="E154" s="14"/>
      <c r="F154" s="13"/>
      <c r="G154" s="13"/>
    </row>
    <row r="155" spans="2:7">
      <c r="B155" s="30"/>
      <c r="C155" s="13"/>
      <c r="D155" s="13"/>
      <c r="E155" s="14"/>
      <c r="F155" s="13"/>
      <c r="G155" s="13"/>
    </row>
    <row r="156" spans="2:7">
      <c r="B156" s="30"/>
      <c r="C156" s="13"/>
      <c r="D156" s="13"/>
      <c r="E156" s="14"/>
      <c r="F156" s="13"/>
      <c r="G156" s="13"/>
    </row>
    <row r="157" spans="2:7">
      <c r="B157" s="30"/>
      <c r="C157" s="13"/>
      <c r="D157" s="13"/>
      <c r="E157" s="14"/>
      <c r="F157" s="13"/>
      <c r="G157" s="13"/>
    </row>
    <row r="158" spans="2:7">
      <c r="B158" s="30"/>
      <c r="C158" s="13"/>
      <c r="D158" s="13"/>
      <c r="E158" s="14"/>
      <c r="F158" s="13"/>
      <c r="G158" s="13"/>
    </row>
    <row r="159" spans="2:7">
      <c r="B159" s="30"/>
      <c r="C159" s="13"/>
      <c r="D159" s="13"/>
      <c r="E159" s="14"/>
      <c r="F159" s="13"/>
      <c r="G159" s="13"/>
    </row>
    <row r="160" spans="2:7">
      <c r="B160" s="30"/>
      <c r="C160" s="13"/>
      <c r="D160" s="13"/>
      <c r="E160" s="14"/>
      <c r="F160" s="13"/>
      <c r="G160" s="13"/>
    </row>
    <row r="161" spans="2:7">
      <c r="B161" s="30"/>
      <c r="C161" s="13"/>
      <c r="D161" s="13"/>
      <c r="E161" s="14"/>
      <c r="F161" s="13"/>
      <c r="G161" s="13"/>
    </row>
    <row r="162" spans="2:7">
      <c r="B162" s="30"/>
      <c r="C162" s="13"/>
      <c r="D162" s="13"/>
      <c r="E162" s="14"/>
      <c r="F162" s="13"/>
      <c r="G162" s="13"/>
    </row>
    <row r="163" spans="2:7">
      <c r="B163" s="30"/>
      <c r="C163" s="13"/>
      <c r="D163" s="13"/>
      <c r="E163" s="14"/>
      <c r="F163" s="13"/>
      <c r="G163" s="13"/>
    </row>
    <row r="164" spans="2:7">
      <c r="B164" s="30"/>
      <c r="C164" s="13"/>
      <c r="D164" s="13"/>
      <c r="E164" s="14"/>
      <c r="F164" s="13"/>
      <c r="G164" s="13"/>
    </row>
    <row r="165" spans="2:7">
      <c r="B165" s="30"/>
      <c r="C165" s="13"/>
      <c r="D165" s="13"/>
      <c r="E165" s="14"/>
      <c r="F165" s="13"/>
      <c r="G165" s="13"/>
    </row>
    <row r="166" spans="2:7">
      <c r="B166" s="30"/>
      <c r="C166" s="13"/>
      <c r="D166" s="13"/>
      <c r="E166" s="14"/>
      <c r="F166" s="13"/>
      <c r="G166" s="13"/>
    </row>
    <row r="167" spans="2:7">
      <c r="B167" s="30"/>
      <c r="C167" s="13"/>
      <c r="D167" s="13"/>
      <c r="E167" s="14"/>
      <c r="F167" s="13"/>
      <c r="G167" s="13"/>
    </row>
    <row r="168" spans="2:7">
      <c r="B168" s="30"/>
      <c r="C168" s="13"/>
      <c r="D168" s="13"/>
      <c r="E168" s="14"/>
      <c r="F168" s="13"/>
      <c r="G168" s="13"/>
    </row>
    <row r="169" spans="2:7">
      <c r="B169" s="30"/>
      <c r="C169" s="13"/>
      <c r="D169" s="13"/>
      <c r="E169" s="14"/>
      <c r="F169" s="13"/>
      <c r="G169" s="13"/>
    </row>
    <row r="170" spans="2:7">
      <c r="B170" s="30"/>
      <c r="C170" s="13"/>
      <c r="D170" s="13"/>
      <c r="E170" s="14"/>
      <c r="F170" s="13"/>
      <c r="G170" s="13"/>
    </row>
    <row r="171" spans="2:7">
      <c r="B171" s="30"/>
      <c r="C171" s="13"/>
      <c r="D171" s="13"/>
      <c r="E171" s="14"/>
      <c r="F171" s="13"/>
      <c r="G171" s="13"/>
    </row>
    <row r="172" spans="2:7">
      <c r="B172" s="30"/>
      <c r="C172" s="13"/>
      <c r="D172" s="13"/>
      <c r="E172" s="14"/>
      <c r="F172" s="13"/>
      <c r="G172" s="13"/>
    </row>
    <row r="173" spans="2:7">
      <c r="B173" s="30"/>
      <c r="C173" s="13"/>
      <c r="D173" s="13"/>
      <c r="E173" s="14"/>
      <c r="F173" s="13"/>
      <c r="G173" s="13"/>
    </row>
    <row r="174" spans="2:7">
      <c r="B174" s="30"/>
      <c r="C174" s="13"/>
      <c r="D174" s="13"/>
      <c r="E174" s="14"/>
      <c r="F174" s="13"/>
      <c r="G174" s="13"/>
    </row>
    <row r="175" spans="2:7">
      <c r="B175" s="30"/>
      <c r="C175" s="13"/>
      <c r="D175" s="13"/>
      <c r="E175" s="14"/>
      <c r="F175" s="13"/>
      <c r="G175" s="13"/>
    </row>
    <row r="176" spans="2:7">
      <c r="B176" s="30"/>
      <c r="C176" s="13"/>
      <c r="D176" s="13"/>
      <c r="E176" s="14"/>
      <c r="F176" s="13"/>
      <c r="G176" s="13"/>
    </row>
    <row r="177" spans="2:7">
      <c r="B177" s="30"/>
      <c r="C177" s="13"/>
      <c r="D177" s="13"/>
      <c r="E177" s="14"/>
      <c r="F177" s="13"/>
      <c r="G177" s="13"/>
    </row>
    <row r="178" spans="2:7">
      <c r="B178" s="30"/>
      <c r="C178" s="13"/>
      <c r="D178" s="13"/>
      <c r="E178" s="14"/>
      <c r="F178" s="13"/>
      <c r="G178" s="13"/>
    </row>
    <row r="179" spans="2:7">
      <c r="B179" s="30"/>
      <c r="C179" s="13"/>
      <c r="D179" s="13"/>
      <c r="E179" s="14"/>
      <c r="F179" s="13"/>
      <c r="G179" s="13"/>
    </row>
    <row r="180" spans="2:7">
      <c r="B180" s="30"/>
      <c r="C180" s="13"/>
      <c r="D180" s="13"/>
      <c r="E180" s="14"/>
      <c r="F180" s="13"/>
      <c r="G180" s="13"/>
    </row>
    <row r="181" spans="2:7">
      <c r="B181" s="30"/>
      <c r="C181" s="13"/>
      <c r="D181" s="13"/>
      <c r="E181" s="14"/>
      <c r="F181" s="13"/>
      <c r="G181" s="13"/>
    </row>
    <row r="182" spans="2:7">
      <c r="B182" s="30"/>
      <c r="C182" s="13"/>
      <c r="D182" s="13"/>
      <c r="E182" s="14"/>
      <c r="F182" s="13"/>
      <c r="G182" s="13"/>
    </row>
    <row r="183" spans="2:7">
      <c r="B183" s="30"/>
      <c r="C183" s="13"/>
      <c r="D183" s="13"/>
      <c r="E183" s="14"/>
      <c r="F183" s="13"/>
      <c r="G183" s="13"/>
    </row>
    <row r="184" spans="2:7">
      <c r="B184" s="30"/>
      <c r="C184" s="13"/>
      <c r="D184" s="13"/>
      <c r="E184" s="14"/>
      <c r="F184" s="13"/>
      <c r="G184" s="13"/>
    </row>
    <row r="185" spans="2:7">
      <c r="B185" s="30"/>
      <c r="C185" s="13"/>
      <c r="D185" s="13"/>
      <c r="E185" s="14"/>
      <c r="F185" s="13"/>
      <c r="G185" s="13"/>
    </row>
    <row r="186" spans="2:7">
      <c r="B186" s="30"/>
      <c r="C186" s="13"/>
      <c r="D186" s="13"/>
      <c r="E186" s="14"/>
      <c r="F186" s="13"/>
      <c r="G186" s="13"/>
    </row>
    <row r="187" spans="2:7">
      <c r="B187" s="30"/>
      <c r="C187" s="13"/>
      <c r="D187" s="13"/>
      <c r="E187" s="14"/>
      <c r="F187" s="13"/>
      <c r="G187" s="13"/>
    </row>
    <row r="188" spans="2:7">
      <c r="B188" s="30"/>
      <c r="C188" s="13"/>
      <c r="D188" s="13"/>
      <c r="E188" s="14"/>
      <c r="F188" s="13"/>
      <c r="G188" s="13"/>
    </row>
    <row r="189" spans="2:7">
      <c r="B189" s="30"/>
      <c r="C189" s="13"/>
      <c r="D189" s="13"/>
      <c r="E189" s="14"/>
      <c r="F189" s="13"/>
      <c r="G189" s="13"/>
    </row>
    <row r="190" spans="2:7">
      <c r="B190" s="30"/>
      <c r="C190" s="13"/>
      <c r="D190" s="13"/>
      <c r="E190" s="14"/>
      <c r="F190" s="13"/>
      <c r="G190" s="13"/>
    </row>
    <row r="191" spans="2:7">
      <c r="B191" s="30"/>
      <c r="C191" s="13"/>
      <c r="D191" s="13"/>
      <c r="E191" s="14"/>
      <c r="F191" s="13"/>
      <c r="G191" s="13"/>
    </row>
    <row r="192" spans="2:7">
      <c r="B192" s="30"/>
      <c r="C192" s="13"/>
      <c r="D192" s="13"/>
      <c r="E192" s="14"/>
      <c r="F192" s="13"/>
      <c r="G192" s="13"/>
    </row>
    <row r="193" spans="2:7">
      <c r="B193" s="30"/>
      <c r="C193" s="13"/>
      <c r="D193" s="13"/>
      <c r="E193" s="14"/>
      <c r="F193" s="13"/>
      <c r="G193" s="13"/>
    </row>
    <row r="194" spans="2:7">
      <c r="B194" s="30"/>
      <c r="C194" s="13"/>
      <c r="D194" s="13"/>
      <c r="E194" s="14"/>
      <c r="F194" s="13"/>
      <c r="G194" s="13"/>
    </row>
    <row r="195" spans="2:7">
      <c r="B195" s="30"/>
      <c r="C195" s="13"/>
      <c r="D195" s="13"/>
      <c r="E195" s="14"/>
      <c r="F195" s="13"/>
      <c r="G195" s="13"/>
    </row>
    <row r="196" spans="2:7">
      <c r="B196" s="30"/>
      <c r="C196" s="13"/>
      <c r="D196" s="13"/>
      <c r="E196" s="14"/>
      <c r="F196" s="13"/>
      <c r="G196" s="13"/>
    </row>
    <row r="197" spans="2:7">
      <c r="B197" s="30"/>
      <c r="C197" s="13"/>
      <c r="D197" s="13"/>
      <c r="E197" s="14"/>
      <c r="F197" s="13"/>
      <c r="G197" s="13"/>
    </row>
    <row r="198" spans="2:7">
      <c r="B198" s="30"/>
      <c r="C198" s="13"/>
      <c r="D198" s="13"/>
      <c r="E198" s="14"/>
      <c r="F198" s="13"/>
      <c r="G198" s="13"/>
    </row>
    <row r="199" spans="2:7">
      <c r="B199" s="30"/>
      <c r="C199" s="13"/>
      <c r="D199" s="13"/>
      <c r="E199" s="14"/>
      <c r="F199" s="13"/>
      <c r="G199" s="13"/>
    </row>
    <row r="200" spans="2:7">
      <c r="B200" s="30"/>
      <c r="C200" s="13"/>
      <c r="D200" s="13"/>
      <c r="E200" s="14"/>
      <c r="F200" s="13"/>
      <c r="G200" s="13"/>
    </row>
    <row r="201" spans="2:7">
      <c r="B201" s="30"/>
      <c r="C201" s="13"/>
      <c r="D201" s="13"/>
      <c r="E201" s="14"/>
      <c r="F201" s="13"/>
      <c r="G201" s="13"/>
    </row>
    <row r="202" spans="2:7">
      <c r="B202" s="30"/>
      <c r="C202" s="13"/>
      <c r="D202" s="13"/>
      <c r="E202" s="14"/>
      <c r="F202" s="13"/>
      <c r="G202" s="13"/>
    </row>
    <row r="203" spans="2:7">
      <c r="B203" s="30"/>
      <c r="C203" s="13"/>
      <c r="D203" s="13"/>
      <c r="E203" s="14"/>
      <c r="F203" s="13"/>
      <c r="G203" s="13"/>
    </row>
    <row r="204" spans="2:7">
      <c r="B204" s="30"/>
      <c r="C204" s="13"/>
      <c r="D204" s="13"/>
      <c r="E204" s="14"/>
      <c r="F204" s="13"/>
      <c r="G204" s="13"/>
    </row>
    <row r="205" spans="2:7">
      <c r="B205" s="30"/>
      <c r="C205" s="13"/>
      <c r="D205" s="13"/>
      <c r="E205" s="14"/>
      <c r="F205" s="13"/>
      <c r="G205" s="13"/>
    </row>
    <row r="206" spans="2:7">
      <c r="B206" s="30"/>
      <c r="C206" s="13"/>
      <c r="D206" s="13"/>
      <c r="E206" s="14"/>
      <c r="F206" s="13"/>
      <c r="G206" s="13"/>
    </row>
    <row r="207" spans="2:7">
      <c r="B207" s="30"/>
      <c r="C207" s="13"/>
      <c r="D207" s="13"/>
      <c r="E207" s="14"/>
      <c r="F207" s="13"/>
      <c r="G207" s="13"/>
    </row>
    <row r="208" spans="2:7">
      <c r="B208" s="30"/>
      <c r="C208" s="13"/>
      <c r="D208" s="13"/>
      <c r="E208" s="14"/>
      <c r="F208" s="13"/>
      <c r="G208" s="13"/>
    </row>
    <row r="209" spans="2:7">
      <c r="B209" s="30"/>
      <c r="C209" s="13"/>
      <c r="D209" s="13"/>
      <c r="E209" s="14"/>
      <c r="F209" s="13"/>
      <c r="G209" s="13"/>
    </row>
    <row r="210" spans="2:7">
      <c r="B210" s="30"/>
      <c r="C210" s="13"/>
      <c r="D210" s="13"/>
      <c r="E210" s="14"/>
      <c r="F210" s="13"/>
      <c r="G210" s="13"/>
    </row>
    <row r="211" spans="2:7">
      <c r="B211" s="30"/>
      <c r="C211" s="13"/>
      <c r="D211" s="13"/>
      <c r="E211" s="14"/>
      <c r="F211" s="13"/>
      <c r="G211" s="13"/>
    </row>
    <row r="212" spans="2:7">
      <c r="B212" s="30"/>
      <c r="C212" s="13"/>
      <c r="D212" s="13"/>
      <c r="E212" s="14"/>
      <c r="F212" s="13"/>
      <c r="G212" s="13"/>
    </row>
    <row r="213" spans="2:7">
      <c r="B213" s="30"/>
      <c r="C213" s="13"/>
      <c r="D213" s="13"/>
      <c r="E213" s="14"/>
      <c r="F213" s="13"/>
      <c r="G213" s="13"/>
    </row>
    <row r="214" spans="2:7">
      <c r="B214" s="30"/>
      <c r="C214" s="13"/>
      <c r="D214" s="13"/>
      <c r="E214" s="14"/>
      <c r="F214" s="13"/>
      <c r="G214" s="13"/>
    </row>
    <row r="215" spans="2:7">
      <c r="B215" s="30"/>
      <c r="C215" s="13"/>
      <c r="D215" s="13"/>
      <c r="E215" s="14"/>
      <c r="F215" s="13"/>
      <c r="G215" s="13"/>
    </row>
    <row r="216" spans="2:7">
      <c r="B216" s="30"/>
      <c r="C216" s="13"/>
      <c r="D216" s="13"/>
      <c r="E216" s="14"/>
      <c r="F216" s="13"/>
      <c r="G216" s="13"/>
    </row>
    <row r="217" spans="2:7">
      <c r="B217" s="30"/>
      <c r="C217" s="13"/>
      <c r="D217" s="13"/>
      <c r="E217" s="14"/>
      <c r="F217" s="13"/>
      <c r="G217" s="13"/>
    </row>
    <row r="218" spans="2:7">
      <c r="B218" s="30"/>
      <c r="C218" s="13"/>
      <c r="D218" s="13"/>
      <c r="E218" s="14"/>
      <c r="F218" s="13"/>
      <c r="G218" s="13"/>
    </row>
    <row r="219" spans="2:7">
      <c r="B219" s="30"/>
      <c r="C219" s="13"/>
      <c r="D219" s="13"/>
      <c r="E219" s="14"/>
      <c r="F219" s="13"/>
      <c r="G219" s="13"/>
    </row>
    <row r="220" spans="2:7">
      <c r="B220" s="30"/>
      <c r="C220" s="13"/>
      <c r="D220" s="13"/>
      <c r="E220" s="14"/>
      <c r="F220" s="13"/>
      <c r="G220" s="13"/>
    </row>
    <row r="221" spans="2:7">
      <c r="B221" s="30"/>
      <c r="C221" s="13"/>
      <c r="D221" s="13"/>
      <c r="E221" s="14"/>
      <c r="F221" s="13"/>
      <c r="G221" s="13"/>
    </row>
    <row r="222" spans="2:7">
      <c r="B222" s="30"/>
      <c r="C222" s="13"/>
      <c r="D222" s="13"/>
      <c r="E222" s="14"/>
      <c r="F222" s="13"/>
      <c r="G222" s="13"/>
    </row>
    <row r="223" spans="2:7">
      <c r="B223" s="30"/>
      <c r="C223" s="13"/>
      <c r="D223" s="13"/>
      <c r="E223" s="14"/>
      <c r="F223" s="13"/>
      <c r="G223" s="13"/>
    </row>
    <row r="224" spans="2:7">
      <c r="B224" s="30"/>
      <c r="C224" s="13"/>
      <c r="D224" s="13"/>
      <c r="E224" s="14"/>
      <c r="F224" s="13"/>
      <c r="G224" s="13"/>
    </row>
    <row r="225" spans="2:7">
      <c r="B225" s="30"/>
      <c r="C225" s="13"/>
      <c r="D225" s="13"/>
      <c r="E225" s="14"/>
      <c r="F225" s="13"/>
      <c r="G225" s="13"/>
    </row>
    <row r="226" spans="2:7">
      <c r="B226" s="30"/>
      <c r="C226" s="13"/>
      <c r="D226" s="13"/>
      <c r="E226" s="14"/>
      <c r="F226" s="13"/>
      <c r="G226" s="13"/>
    </row>
    <row r="227" spans="2:7">
      <c r="B227" s="30"/>
      <c r="C227" s="13"/>
      <c r="D227" s="13"/>
      <c r="E227" s="14"/>
      <c r="F227" s="13"/>
      <c r="G227" s="13"/>
    </row>
    <row r="228" spans="2:7">
      <c r="B228" s="30"/>
      <c r="C228" s="13"/>
      <c r="D228" s="13"/>
      <c r="E228" s="14"/>
      <c r="F228" s="13"/>
      <c r="G228" s="13"/>
    </row>
    <row r="229" spans="2:7">
      <c r="B229" s="30"/>
      <c r="C229" s="13"/>
      <c r="D229" s="13"/>
      <c r="E229" s="14"/>
      <c r="F229" s="13"/>
      <c r="G229" s="13"/>
    </row>
    <row r="230" spans="2:7">
      <c r="B230" s="30"/>
      <c r="C230" s="13"/>
      <c r="D230" s="13"/>
      <c r="E230" s="14"/>
      <c r="F230" s="13"/>
      <c r="G230" s="13"/>
    </row>
    <row r="231" spans="2:7">
      <c r="B231" s="30"/>
      <c r="C231" s="13"/>
      <c r="D231" s="13"/>
      <c r="E231" s="14"/>
      <c r="F231" s="13"/>
      <c r="G231" s="13"/>
    </row>
    <row r="232" spans="2:7">
      <c r="B232" s="30"/>
      <c r="C232" s="13"/>
      <c r="D232" s="13"/>
      <c r="E232" s="14"/>
      <c r="F232" s="13"/>
      <c r="G232" s="13"/>
    </row>
    <row r="233" spans="2:7">
      <c r="B233" s="30"/>
      <c r="C233" s="13"/>
      <c r="D233" s="13"/>
      <c r="E233" s="14"/>
      <c r="F233" s="13"/>
      <c r="G233" s="13"/>
    </row>
    <row r="234" spans="2:7">
      <c r="B234" s="30"/>
      <c r="C234" s="13"/>
      <c r="D234" s="13"/>
      <c r="E234" s="14"/>
      <c r="F234" s="13"/>
      <c r="G234" s="13"/>
    </row>
    <row r="235" spans="2:7">
      <c r="B235" s="30"/>
      <c r="C235" s="13"/>
      <c r="D235" s="13"/>
      <c r="E235" s="14"/>
      <c r="F235" s="13"/>
      <c r="G235" s="13"/>
    </row>
    <row r="236" spans="2:7">
      <c r="B236" s="30"/>
      <c r="C236" s="13"/>
      <c r="D236" s="13"/>
      <c r="E236" s="14"/>
      <c r="F236" s="13"/>
      <c r="G236" s="13"/>
    </row>
    <row r="237" spans="2:7">
      <c r="B237" s="30"/>
      <c r="C237" s="13"/>
      <c r="D237" s="13"/>
      <c r="E237" s="14"/>
      <c r="F237" s="13"/>
      <c r="G237" s="13"/>
    </row>
    <row r="238" spans="2:7">
      <c r="B238" s="30"/>
      <c r="C238" s="13"/>
      <c r="D238" s="13"/>
      <c r="E238" s="14"/>
      <c r="F238" s="13"/>
      <c r="G238" s="13"/>
    </row>
    <row r="239" spans="2:7">
      <c r="B239" s="30"/>
      <c r="C239" s="13"/>
      <c r="D239" s="13"/>
      <c r="E239" s="14"/>
      <c r="F239" s="13"/>
      <c r="G239" s="13"/>
    </row>
    <row r="240" spans="2:7">
      <c r="B240" s="30"/>
      <c r="C240" s="13"/>
      <c r="D240" s="13"/>
      <c r="E240" s="14"/>
      <c r="F240" s="13"/>
      <c r="G240" s="13"/>
    </row>
    <row r="241" spans="2:7">
      <c r="B241" s="30"/>
      <c r="C241" s="13"/>
      <c r="D241" s="13"/>
      <c r="E241" s="14"/>
      <c r="F241" s="13"/>
      <c r="G241" s="13"/>
    </row>
    <row r="242" spans="2:7">
      <c r="B242" s="30"/>
      <c r="C242" s="13"/>
      <c r="D242" s="13"/>
      <c r="E242" s="14"/>
      <c r="F242" s="13"/>
      <c r="G242" s="13"/>
    </row>
    <row r="243" spans="2:7">
      <c r="B243" s="30"/>
      <c r="C243" s="13"/>
      <c r="D243" s="13"/>
      <c r="E243" s="14"/>
      <c r="F243" s="13"/>
      <c r="G243" s="13"/>
    </row>
    <row r="244" spans="2:7">
      <c r="B244" s="30"/>
      <c r="C244" s="13"/>
      <c r="D244" s="13"/>
      <c r="E244" s="14"/>
      <c r="F244" s="13"/>
      <c r="G244" s="13"/>
    </row>
    <row r="245" spans="2:7">
      <c r="B245" s="30"/>
      <c r="C245" s="13"/>
      <c r="D245" s="13"/>
      <c r="E245" s="14"/>
      <c r="F245" s="13"/>
      <c r="G245" s="13"/>
    </row>
    <row r="246" spans="2:7">
      <c r="B246" s="30"/>
      <c r="C246" s="13"/>
      <c r="D246" s="13"/>
      <c r="E246" s="14"/>
      <c r="F246" s="13"/>
      <c r="G246" s="13"/>
    </row>
    <row r="247" spans="2:7">
      <c r="B247" s="30"/>
      <c r="C247" s="13"/>
      <c r="D247" s="13"/>
      <c r="E247" s="14"/>
      <c r="F247" s="13"/>
      <c r="G247" s="13"/>
    </row>
    <row r="248" spans="2:7">
      <c r="B248" s="30"/>
      <c r="C248" s="13"/>
      <c r="D248" s="13"/>
      <c r="E248" s="14"/>
      <c r="F248" s="13"/>
      <c r="G248" s="13"/>
    </row>
    <row r="249" spans="2:7">
      <c r="B249" s="30"/>
      <c r="C249" s="13"/>
      <c r="D249" s="13"/>
      <c r="E249" s="14"/>
      <c r="F249" s="13"/>
      <c r="G249" s="13"/>
    </row>
    <row r="250" spans="2:7">
      <c r="B250" s="30"/>
      <c r="C250" s="13"/>
      <c r="D250" s="13"/>
      <c r="E250" s="14"/>
      <c r="F250" s="13"/>
      <c r="G250" s="13"/>
    </row>
    <row r="251" spans="2:7">
      <c r="B251" s="30"/>
      <c r="C251" s="13"/>
      <c r="D251" s="13"/>
      <c r="E251" s="14"/>
      <c r="F251" s="13"/>
      <c r="G251" s="13"/>
    </row>
    <row r="252" spans="2:7">
      <c r="B252" s="30"/>
      <c r="C252" s="13"/>
      <c r="D252" s="13"/>
      <c r="E252" s="14"/>
      <c r="F252" s="13"/>
      <c r="G252" s="13"/>
    </row>
    <row r="253" spans="2:7">
      <c r="B253" s="30"/>
      <c r="C253" s="13"/>
      <c r="D253" s="13"/>
      <c r="E253" s="14"/>
      <c r="F253" s="13"/>
      <c r="G253" s="13"/>
    </row>
    <row r="254" spans="2:7">
      <c r="B254" s="30"/>
      <c r="C254" s="13"/>
      <c r="D254" s="13"/>
      <c r="E254" s="14"/>
      <c r="F254" s="13"/>
      <c r="G254" s="13"/>
    </row>
    <row r="255" spans="2:7">
      <c r="B255" s="30"/>
      <c r="C255" s="13"/>
      <c r="D255" s="13"/>
      <c r="E255" s="14"/>
      <c r="F255" s="13"/>
      <c r="G255" s="13"/>
    </row>
    <row r="256" spans="2:7">
      <c r="B256" s="30"/>
      <c r="C256" s="13"/>
      <c r="D256" s="13"/>
      <c r="E256" s="14"/>
      <c r="F256" s="13"/>
      <c r="G256" s="13"/>
    </row>
    <row r="257" spans="2:7">
      <c r="B257" s="30"/>
      <c r="C257" s="13"/>
      <c r="D257" s="13"/>
      <c r="E257" s="14"/>
      <c r="F257" s="13"/>
      <c r="G257" s="13"/>
    </row>
    <row r="258" spans="2:7">
      <c r="B258" s="30"/>
      <c r="C258" s="13"/>
      <c r="D258" s="13"/>
      <c r="E258" s="14"/>
      <c r="F258" s="13"/>
      <c r="G258" s="13"/>
    </row>
    <row r="259" spans="2:7">
      <c r="B259" s="30"/>
      <c r="C259" s="13"/>
      <c r="D259" s="13"/>
      <c r="E259" s="14"/>
      <c r="F259" s="13"/>
      <c r="G259" s="13"/>
    </row>
    <row r="260" spans="2:7">
      <c r="B260" s="30"/>
      <c r="C260" s="13"/>
      <c r="D260" s="13"/>
      <c r="E260" s="14"/>
      <c r="F260" s="13"/>
      <c r="G260" s="13"/>
    </row>
    <row r="261" spans="2:7">
      <c r="B261" s="30"/>
      <c r="C261" s="13"/>
      <c r="D261" s="13"/>
      <c r="E261" s="14"/>
      <c r="F261" s="13"/>
      <c r="G261" s="13"/>
    </row>
    <row r="262" spans="2:7">
      <c r="B262" s="30"/>
      <c r="C262" s="13"/>
      <c r="D262" s="13"/>
      <c r="E262" s="14"/>
      <c r="F262" s="13"/>
      <c r="G262" s="13"/>
    </row>
    <row r="263" spans="2:7">
      <c r="B263" s="30"/>
      <c r="C263" s="13"/>
      <c r="D263" s="13"/>
      <c r="E263" s="14"/>
      <c r="F263" s="13"/>
      <c r="G263" s="13"/>
    </row>
    <row r="264" spans="2:7">
      <c r="B264" s="30"/>
      <c r="C264" s="13"/>
      <c r="D264" s="13"/>
      <c r="E264" s="14"/>
      <c r="F264" s="13"/>
      <c r="G264" s="13"/>
    </row>
    <row r="265" spans="2:7">
      <c r="B265" s="30"/>
      <c r="C265" s="13"/>
      <c r="D265" s="13"/>
      <c r="E265" s="14"/>
      <c r="F265" s="13"/>
      <c r="G265" s="13"/>
    </row>
    <row r="266" spans="2:7">
      <c r="B266" s="30"/>
      <c r="C266" s="13"/>
      <c r="D266" s="13"/>
      <c r="E266" s="14"/>
      <c r="F266" s="13"/>
      <c r="G266" s="13"/>
    </row>
    <row r="267" spans="2:7">
      <c r="B267" s="30"/>
      <c r="C267" s="13"/>
      <c r="D267" s="13"/>
      <c r="E267" s="14"/>
      <c r="F267" s="13"/>
      <c r="G267" s="13"/>
    </row>
    <row r="268" spans="2:7">
      <c r="B268" s="30"/>
      <c r="C268" s="13"/>
      <c r="D268" s="13"/>
      <c r="E268" s="14"/>
      <c r="F268" s="13"/>
      <c r="G268" s="13"/>
    </row>
    <row r="269" spans="2:7">
      <c r="B269" s="30"/>
      <c r="C269" s="13"/>
      <c r="D269" s="13"/>
      <c r="E269" s="14"/>
      <c r="F269" s="13"/>
      <c r="G269" s="13"/>
    </row>
    <row r="270" spans="2:7">
      <c r="B270" s="30"/>
      <c r="C270" s="13"/>
      <c r="D270" s="13"/>
      <c r="E270" s="14"/>
      <c r="F270" s="13"/>
      <c r="G270" s="13"/>
    </row>
    <row r="271" spans="2:7">
      <c r="B271" s="30"/>
      <c r="C271" s="13"/>
      <c r="D271" s="13"/>
      <c r="E271" s="14"/>
      <c r="F271" s="13"/>
      <c r="G271" s="13"/>
    </row>
    <row r="272" spans="2:7">
      <c r="B272" s="30"/>
      <c r="C272" s="13"/>
      <c r="D272" s="13"/>
      <c r="E272" s="14"/>
      <c r="F272" s="13"/>
      <c r="G272" s="13"/>
    </row>
    <row r="273" spans="2:7">
      <c r="B273" s="30"/>
      <c r="C273" s="13"/>
      <c r="D273" s="13"/>
      <c r="E273" s="14"/>
      <c r="F273" s="13"/>
      <c r="G273" s="13"/>
    </row>
    <row r="274" spans="2:7">
      <c r="B274" s="30"/>
      <c r="C274" s="13"/>
      <c r="D274" s="13"/>
      <c r="E274" s="14"/>
      <c r="F274" s="13"/>
      <c r="G274" s="13"/>
    </row>
    <row r="275" spans="2:7">
      <c r="B275" s="30"/>
      <c r="C275" s="13"/>
      <c r="D275" s="13"/>
      <c r="E275" s="14"/>
      <c r="F275" s="13"/>
      <c r="G275" s="13"/>
    </row>
    <row r="276" spans="2:7">
      <c r="B276" s="30"/>
      <c r="C276" s="13"/>
      <c r="D276" s="13"/>
      <c r="E276" s="14"/>
      <c r="F276" s="13"/>
      <c r="G276" s="13"/>
    </row>
    <row r="277" spans="2:7">
      <c r="B277" s="30"/>
      <c r="C277" s="13"/>
      <c r="D277" s="13"/>
      <c r="E277" s="14"/>
      <c r="F277" s="13"/>
      <c r="G277" s="13"/>
    </row>
    <row r="278" spans="2:7">
      <c r="B278" s="30"/>
      <c r="C278" s="13"/>
      <c r="D278" s="13"/>
      <c r="E278" s="14"/>
      <c r="F278" s="13"/>
      <c r="G278" s="13"/>
    </row>
    <row r="279" spans="2:7">
      <c r="B279" s="30"/>
      <c r="C279" s="13"/>
      <c r="D279" s="13"/>
      <c r="E279" s="14"/>
      <c r="F279" s="13"/>
      <c r="G279" s="13"/>
    </row>
    <row r="280" spans="2:7">
      <c r="B280" s="30"/>
      <c r="C280" s="13"/>
      <c r="D280" s="13"/>
      <c r="E280" s="14"/>
      <c r="F280" s="13"/>
      <c r="G280" s="13"/>
    </row>
    <row r="281" spans="2:7">
      <c r="B281" s="30"/>
      <c r="C281" s="13"/>
      <c r="D281" s="13"/>
      <c r="E281" s="14"/>
      <c r="F281" s="13"/>
      <c r="G281" s="13"/>
    </row>
    <row r="282" spans="2:7">
      <c r="B282" s="30"/>
      <c r="C282" s="13"/>
      <c r="D282" s="13"/>
      <c r="E282" s="14"/>
      <c r="F282" s="13"/>
      <c r="G282" s="13"/>
    </row>
    <row r="283" spans="2:7">
      <c r="B283" s="30"/>
      <c r="C283" s="13"/>
      <c r="D283" s="13"/>
      <c r="E283" s="14"/>
      <c r="F283" s="13"/>
      <c r="G283" s="13"/>
    </row>
    <row r="284" spans="2:7">
      <c r="B284" s="30"/>
      <c r="C284" s="13"/>
      <c r="D284" s="13"/>
      <c r="E284" s="14"/>
      <c r="F284" s="13"/>
      <c r="G284" s="13"/>
    </row>
    <row r="285" spans="2:7">
      <c r="B285" s="30"/>
      <c r="C285" s="13"/>
      <c r="D285" s="13"/>
      <c r="E285" s="14"/>
      <c r="F285" s="13"/>
      <c r="G285" s="13"/>
    </row>
    <row r="286" spans="2:7">
      <c r="B286" s="30"/>
      <c r="C286" s="13"/>
      <c r="D286" s="13"/>
      <c r="E286" s="14"/>
      <c r="F286" s="13"/>
      <c r="G286" s="13"/>
    </row>
    <row r="287" spans="2:7">
      <c r="B287" s="30"/>
      <c r="C287" s="13"/>
      <c r="D287" s="13"/>
      <c r="E287" s="14"/>
      <c r="F287" s="13"/>
      <c r="G287" s="13"/>
    </row>
    <row r="288" spans="2:7">
      <c r="B288" s="30"/>
      <c r="C288" s="13"/>
      <c r="D288" s="13"/>
      <c r="E288" s="14"/>
      <c r="F288" s="13"/>
      <c r="G288" s="13"/>
    </row>
    <row r="289" spans="2:7">
      <c r="B289" s="30"/>
      <c r="C289" s="13"/>
      <c r="D289" s="13"/>
      <c r="E289" s="14"/>
      <c r="F289" s="13"/>
      <c r="G289" s="13"/>
    </row>
    <row r="290" spans="2:7">
      <c r="B290" s="30"/>
      <c r="C290" s="13"/>
      <c r="D290" s="13"/>
      <c r="E290" s="14"/>
      <c r="F290" s="13"/>
      <c r="G290" s="13"/>
    </row>
    <row r="291" spans="2:7">
      <c r="B291" s="30"/>
      <c r="C291" s="13"/>
      <c r="D291" s="13"/>
      <c r="E291" s="14"/>
      <c r="F291" s="13"/>
      <c r="G291" s="13"/>
    </row>
    <row r="292" spans="2:7">
      <c r="B292" s="30"/>
      <c r="C292" s="13"/>
      <c r="D292" s="13"/>
      <c r="E292" s="14"/>
      <c r="F292" s="13"/>
      <c r="G292" s="13"/>
    </row>
    <row r="293" spans="2:7">
      <c r="B293" s="30"/>
      <c r="C293" s="13"/>
      <c r="D293" s="13"/>
      <c r="E293" s="14"/>
      <c r="F293" s="13"/>
      <c r="G293" s="13"/>
    </row>
    <row r="294" spans="2:7">
      <c r="B294" s="30"/>
      <c r="C294" s="13"/>
      <c r="D294" s="13"/>
      <c r="E294" s="14"/>
      <c r="F294" s="13"/>
      <c r="G294" s="13"/>
    </row>
    <row r="295" spans="2:7">
      <c r="B295" s="30"/>
      <c r="C295" s="13"/>
      <c r="D295" s="13"/>
      <c r="E295" s="14"/>
      <c r="F295" s="13"/>
      <c r="G295" s="13"/>
    </row>
    <row r="296" spans="2:7">
      <c r="B296" s="30"/>
      <c r="C296" s="13"/>
      <c r="D296" s="13"/>
      <c r="E296" s="14"/>
      <c r="F296" s="13"/>
      <c r="G296" s="13"/>
    </row>
    <row r="297" spans="2:7">
      <c r="B297" s="30"/>
      <c r="C297" s="13"/>
      <c r="D297" s="13"/>
      <c r="E297" s="14"/>
      <c r="F297" s="13"/>
      <c r="G297" s="13"/>
    </row>
    <row r="298" spans="2:7">
      <c r="B298" s="30"/>
      <c r="C298" s="13"/>
      <c r="D298" s="13"/>
      <c r="E298" s="14"/>
      <c r="F298" s="13"/>
      <c r="G298" s="13"/>
    </row>
    <row r="299" spans="2:7">
      <c r="B299" s="30"/>
      <c r="C299" s="13"/>
      <c r="D299" s="13"/>
      <c r="E299" s="14"/>
      <c r="F299" s="13"/>
      <c r="G299" s="13"/>
    </row>
    <row r="300" spans="2:7">
      <c r="B300" s="30"/>
      <c r="C300" s="13"/>
      <c r="D300" s="13"/>
      <c r="E300" s="14"/>
      <c r="F300" s="13"/>
      <c r="G300" s="13"/>
    </row>
    <row r="301" spans="2:7">
      <c r="B301" s="30"/>
      <c r="C301" s="13"/>
      <c r="D301" s="13"/>
      <c r="E301" s="14"/>
      <c r="F301" s="13"/>
      <c r="G301" s="13"/>
    </row>
    <row r="302" spans="2:7">
      <c r="B302" s="30"/>
      <c r="C302" s="13"/>
      <c r="D302" s="13"/>
      <c r="E302" s="14"/>
      <c r="F302" s="13"/>
      <c r="G302" s="13"/>
    </row>
    <row r="303" spans="2:7">
      <c r="B303" s="30"/>
      <c r="C303" s="13"/>
      <c r="D303" s="13"/>
      <c r="E303" s="14"/>
      <c r="F303" s="13"/>
      <c r="G303" s="13"/>
    </row>
    <row r="304" spans="2:7">
      <c r="B304" s="30"/>
      <c r="C304" s="13"/>
      <c r="D304" s="13"/>
      <c r="E304" s="14"/>
      <c r="F304" s="13"/>
      <c r="G304" s="13"/>
    </row>
    <row r="305" spans="2:7">
      <c r="B305" s="30"/>
      <c r="C305" s="13"/>
      <c r="D305" s="13"/>
      <c r="E305" s="14"/>
      <c r="F305" s="13"/>
      <c r="G305" s="13"/>
    </row>
  </sheetData>
  <autoFilter ref="B5:G305"/>
  <conditionalFormatting sqref="B6:B305">
    <cfRule type="expression" dxfId="6" priority="1">
      <formula>AND(B6&lt;&gt;"",OR(YEAR(B6)&lt;&gt;YEAR(INDIRECT("Budget!C3")),MONTH(B6)&lt;&gt;MONTH(INDIRECT("Budget!C3"))))</formula>
    </cfRule>
  </conditionalFormatting>
  <dataValidations count="3">
    <dataValidation type="list" allowBlank="1" showInputMessage="1" showErrorMessage="1" errorTitle="Unknown category" error="Pick a category from the list. Add new categories on the Budget tab." sqref="D6:D305">
      <formula1>Budget!$C$20:$C$49</formula1>
    </dataValidation>
    <dataValidation type="list" errorStyle="warning" allowBlank="1" showInputMessage="1" showErrorMessage="1" sqref="F6:F305">
      <formula1>"Debit card,Credit card,Cash,Transfer,Other"</formula1>
    </dataValidation>
    <dataValidation type="date" operator="greaterThan" errorStyle="warning" allowBlank="1" showInputMessage="1" showErrorMessage="1" error="Enter a date like 1/15/2027." sqref="B6:B305">
      <formula1>32874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A7468"/>
    <pageSetUpPr fitToPage="1"/>
  </sheetPr>
  <dimension ref="A2:BI23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7" t="s">
        <v>99</v>
      </c>
    </row>
    <row r="3" spans="2:3" ht="34" customHeight="1">
      <c r="B3" s="31" t="s">
        <v>100</v>
      </c>
      <c r="C3" s="31"/>
    </row>
    <row r="5" spans="2:3">
      <c r="B5" s="3" t="s">
        <v>101</v>
      </c>
    </row>
    <row r="6" spans="2:3" ht="21" customHeight="1">
      <c r="B6" s="32">
        <v>1</v>
      </c>
      <c r="C6" s="33" t="s">
        <v>102</v>
      </c>
    </row>
    <row r="7" spans="2:3" ht="21" customHeight="1">
      <c r="B7" s="32">
        <v>2</v>
      </c>
      <c r="C7" s="33" t="s">
        <v>103</v>
      </c>
    </row>
    <row r="8" spans="2:3" ht="36" customHeight="1">
      <c r="B8" s="32">
        <v>3</v>
      </c>
      <c r="C8" s="33" t="s">
        <v>104</v>
      </c>
    </row>
    <row r="9" spans="2:3" ht="36" customHeight="1">
      <c r="B9" s="32">
        <v>4</v>
      </c>
      <c r="C9" s="33" t="s">
        <v>105</v>
      </c>
    </row>
    <row r="10" spans="2:3" ht="36" customHeight="1">
      <c r="B10" s="32">
        <v>5</v>
      </c>
      <c r="C10" s="33" t="s">
        <v>106</v>
      </c>
    </row>
    <row r="11" spans="2:3" ht="36" customHeight="1">
      <c r="B11" s="32">
        <v>6</v>
      </c>
      <c r="C11" s="33" t="s">
        <v>107</v>
      </c>
    </row>
    <row r="13" spans="2:3">
      <c r="B13" s="3" t="s">
        <v>108</v>
      </c>
    </row>
    <row r="14" spans="2:3">
      <c r="B14" s="13"/>
      <c r="C14" s="1" t="s">
        <v>109</v>
      </c>
    </row>
    <row r="15" spans="2:3">
      <c r="B15" s="34"/>
      <c r="C15" s="1" t="s">
        <v>110</v>
      </c>
    </row>
    <row r="17" spans="2:3">
      <c r="B17" s="3" t="s">
        <v>111</v>
      </c>
    </row>
    <row r="18" spans="2:3" ht="36" customHeight="1">
      <c r="B18" s="35" t="s">
        <v>112</v>
      </c>
      <c r="C18" s="33" t="s">
        <v>113</v>
      </c>
    </row>
    <row r="19" spans="2:3" ht="36" customHeight="1">
      <c r="B19" s="35" t="s">
        <v>112</v>
      </c>
      <c r="C19" s="33" t="s">
        <v>114</v>
      </c>
    </row>
    <row r="20" spans="2:3" ht="36" customHeight="1">
      <c r="B20" s="35" t="s">
        <v>112</v>
      </c>
      <c r="C20" s="33" t="s">
        <v>115</v>
      </c>
    </row>
    <row r="22" spans="2:3">
      <c r="B22" s="5" t="s">
        <v>116</v>
      </c>
    </row>
    <row r="23" spans="2:3">
      <c r="B23" s="5" t="s">
        <v>117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Budget</vt:lpstr>
      <vt:lpstr>Transactions</vt:lpstr>
      <vt:lpstr>How to use</vt:lpstr>
      <vt:lpstr>Budget!Print_Area</vt:lpstr>
      <vt:lpstr>Transactions!Print_Area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monthly-budget-template-editorial.xlsx</dc:title>
  <dc:creator>NiftyShelf</dc:creator>
  <dc:description>Free template from niftyshelf.com</dc:description>
  <cp:lastModifiedBy>NiftyShelf</cp:lastModifiedBy>
  <dcterms:created xsi:type="dcterms:W3CDTF">2026-10-21T23:01:43Z</dcterms:created>
  <dcterms:modified xsi:type="dcterms:W3CDTF">2026-10-21T23:01:43Z</dcterms:modified>
</cp:coreProperties>
</file>