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rtgage Calculator" sheetId="1" r:id="rId1"/>
    <sheet name="Schedule" sheetId="2" r:id="rId2"/>
    <sheet name="How to use" sheetId="3" r:id="rId3"/>
  </sheets>
  <definedNames>
    <definedName name="_xlnm.Print_Area" localSheetId="0">'Mortgage Calculator'!$A$1:$O$78</definedName>
    <definedName name="_xlnm.Print_Area" localSheetId="1">Schedule!$A$1:$N$1565</definedName>
    <definedName name="_xlnm.Print_Titles" localSheetId="1">Schedule!$5:$5</definedName>
  </definedNames>
  <calcPr calcId="124519" fullCalcOnLoad="1"/>
</workbook>
</file>

<file path=xl/sharedStrings.xml><?xml version="1.0" encoding="utf-8"?>
<sst xmlns="http://schemas.openxmlformats.org/spreadsheetml/2006/main" count="78" uniqueCount="71">
  <si>
    <t>Mortgage Calculator</t>
  </si>
  <si>
    <t>Your full monthly payment — principal, interest, taxes, insurance, PMI and HOA — plus a month-by-month schedule.</t>
  </si>
  <si>
    <t>HOME &amp; LOAN</t>
  </si>
  <si>
    <t>Home price</t>
  </si>
  <si>
    <t>Down payment (%)</t>
  </si>
  <si>
    <t>Interest rate (annual)</t>
  </si>
  <si>
    <t>Loan term (years)</t>
  </si>
  <si>
    <t>30, 20, 15 …</t>
  </si>
  <si>
    <t>First payment date</t>
  </si>
  <si>
    <t>MONTHLY EXTRAS</t>
  </si>
  <si>
    <t>Property tax (% of price / yr)</t>
  </si>
  <si>
    <t>Home insurance ($ / yr)</t>
  </si>
  <si>
    <t>PMI rate (% of loan / yr)</t>
  </si>
  <si>
    <t>only charged under 20% down</t>
  </si>
  <si>
    <t>HOA dues ($ / month)</t>
  </si>
  <si>
    <t>Extra principal ($ / month)</t>
  </si>
  <si>
    <t>optional</t>
  </si>
  <si>
    <t>RESULTS</t>
  </si>
  <si>
    <t>Down payment</t>
  </si>
  <si>
    <t>Loan amount</t>
  </si>
  <si>
    <t>Number of payments</t>
  </si>
  <si>
    <t>Principal &amp; interest</t>
  </si>
  <si>
    <t>Property tax</t>
  </si>
  <si>
    <t>Home insurance</t>
  </si>
  <si>
    <t>PMI (first month)</t>
  </si>
  <si>
    <t>HOA</t>
  </si>
  <si>
    <t>Total monthly payment</t>
  </si>
  <si>
    <t>Payments until paid off</t>
  </si>
  <si>
    <t>Payoff date</t>
  </si>
  <si>
    <t>Total interest</t>
  </si>
  <si>
    <t>Total PMI paid</t>
  </si>
  <si>
    <t>PMI ends after payment #</t>
  </si>
  <si>
    <t>Total cost (price + interest + PMI)</t>
  </si>
  <si>
    <t>MONTHLY PAYMENT</t>
  </si>
  <si>
    <t>LOAN AMOUNT</t>
  </si>
  <si>
    <t>TOTAL INTEREST</t>
  </si>
  <si>
    <t>Payment breakdown</t>
  </si>
  <si>
    <t>#</t>
  </si>
  <si>
    <t>Date</t>
  </si>
  <si>
    <t>Year</t>
  </si>
  <si>
    <t>Beginning balance</t>
  </si>
  <si>
    <t>Payment</t>
  </si>
  <si>
    <t>One-off extra</t>
  </si>
  <si>
    <t>Extra principal</t>
  </si>
  <si>
    <t>Interest</t>
  </si>
  <si>
    <t>Principal</t>
  </si>
  <si>
    <t>Ending balance</t>
  </si>
  <si>
    <t>PMI</t>
  </si>
  <si>
    <t>Equity</t>
  </si>
  <si>
    <t>Monthly schedule</t>
  </si>
  <si>
    <t>PMI stops once the balance falls to 78% of the home price. Add one-off extra payments in the tinted column.</t>
  </si>
  <si>
    <t>Balance</t>
  </si>
  <si>
    <t>BY LOAN YEAR</t>
  </si>
  <si>
    <t>Mortgage Calculator — how to use</t>
  </si>
  <si>
    <t>Estimate your full monthly house payment and see the whole loan month by month.</t>
  </si>
  <si>
    <t>HOW TO USE</t>
  </si>
  <si>
    <t>Enter the home price, down payment %, interest rate, term and first payment date.</t>
  </si>
  <si>
    <t>Fill in property tax (as a % of the price per year), home insurance per year, PMI rate and HOA dues. Use 0 for anything that does not apply.</t>
  </si>
  <si>
    <t>Read your total monthly payment and its breakdown. The Schedule tab shows every payment, PMI and your equity.</t>
  </si>
  <si>
    <t>Try an extra monthly principal amount to see the new payoff date and total interest.</t>
  </si>
  <si>
    <t>CELL LEGEND</t>
  </si>
  <si>
    <t>Tinted cells are inputs — type over the sample values.</t>
  </si>
  <si>
    <t>Everything else is calculated. Formula cells update automatically; please leave them as they are.</t>
  </si>
  <si>
    <t>GOOD TO KNOW</t>
  </si>
  <si>
    <t>•</t>
  </si>
  <si>
    <t>PMI is charged when the down payment is under 20% and drops off automatically when the balance reaches 78% of the home price (US rules for conventional loans).</t>
  </si>
  <si>
    <t>Property tax and insurance are shown as flat monthly amounts; in real life they change each year.</t>
  </si>
  <si>
    <t>Sheets are protected without a password (Review → Unprotect Sheet) so formulas are safe from accidental typing.</t>
  </si>
  <si>
    <t>For planning only — your lender’s Loan Estimate is the final word.</t>
  </si>
  <si>
    <t>Works in Excel, Google Sheets (File → Import) and LibreOffice. No macros.</t>
  </si>
  <si>
    <t>Free for personal and commercial use · niftyshelf.com</t>
  </si>
</sst>
</file>

<file path=xl/styles.xml><?xml version="1.0" encoding="utf-8"?>
<styleSheet xmlns="http://schemas.openxmlformats.org/spreadsheetml/2006/main">
  <numFmts count="9">
    <numFmt numFmtId="164" formatCode="$#,##0;-$#,##0;&quot;–&quot;"/>
    <numFmt numFmtId="165" formatCode="$#,##0.00;-$#,##0.00;&quot;–&quot;"/>
    <numFmt numFmtId="166" formatCode="0.0%"/>
    <numFmt numFmtId="167" formatCode="0.000%"/>
    <numFmt numFmtId="168" formatCode="mmm d, yyyy"/>
    <numFmt numFmtId="169" formatCode="0.00%"/>
    <numFmt numFmtId="170" formatCode="mmm yyyy"/>
    <numFmt numFmtId="171" formatCode="$#,##0.00"/>
    <numFmt numFmtId="172" formatCode="0%"/>
  </numFmts>
  <fonts count="17">
    <font>
      <sz val="11"/>
      <color theme="1"/>
      <name val="Calibri"/>
      <family val="2"/>
      <scheme val="minor"/>
    </font>
    <font>
      <sz val="10"/>
      <color rgb="FF16181D"/>
      <name val="Arial"/>
      <family val="2"/>
    </font>
    <font>
      <b/>
      <sz val="24"/>
      <color rgb="FF16181D"/>
      <name val="Arial"/>
      <family val="2"/>
    </font>
    <font>
      <sz val="10"/>
      <color rgb="FF6B7280"/>
      <name val="Arial"/>
      <family val="2"/>
    </font>
    <font>
      <b/>
      <sz val="8"/>
      <color rgb="FF0F766E"/>
      <name val="Arial"/>
      <family val="2"/>
    </font>
    <font>
      <b/>
      <sz val="8"/>
      <color rgb="FF6B7280"/>
      <name val="Arial"/>
      <family val="2"/>
    </font>
    <font>
      <b/>
      <sz val="18"/>
      <color rgb="FF0F766E"/>
      <name val="Arial"/>
      <family val="2"/>
    </font>
    <font>
      <b/>
      <sz val="18"/>
      <color rgb="FF16181D"/>
      <name val="Arial"/>
      <family val="2"/>
    </font>
    <font>
      <sz val="9"/>
      <color rgb="FF6B7280"/>
      <name val="Arial"/>
      <family val="2"/>
    </font>
    <font>
      <sz val="10"/>
      <color rgb="FF16181D"/>
      <name val="Arial"/>
      <family val="2"/>
    </font>
    <font>
      <b/>
      <sz val="10"/>
      <color rgb="FF16181D"/>
      <name val="Arial"/>
      <family val="2"/>
    </font>
    <font>
      <b/>
      <sz val="10"/>
      <color rgb="FF0F766E"/>
      <name val="Arial"/>
      <family val="2"/>
    </font>
    <font>
      <b/>
      <sz val="9"/>
      <color rgb="FFFFFFFF"/>
      <name val="Arial"/>
      <family val="2"/>
    </font>
    <font>
      <b/>
      <sz val="20"/>
      <color rgb="FF16181D"/>
      <name val="Arial"/>
      <family val="2"/>
    </font>
    <font>
      <b/>
      <sz val="22"/>
      <color rgb="FF16181D"/>
      <name val="Arial"/>
      <family val="2"/>
    </font>
    <font>
      <sz val="10"/>
      <color rgb="FF0F766E"/>
      <name val="Arial"/>
      <family val="2"/>
    </font>
    <font>
      <i/>
      <sz val="10"/>
      <color rgb="FF6B72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5F7"/>
        <bgColor indexed="64"/>
      </patternFill>
    </fill>
    <fill>
      <patternFill patternType="solid">
        <fgColor rgb="FFE6F5F3"/>
        <bgColor indexed="64"/>
      </patternFill>
    </fill>
    <fill>
      <patternFill patternType="solid">
        <fgColor rgb="FF16181D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F766E"/>
      </top>
      <bottom/>
      <diagonal/>
    </border>
    <border>
      <left/>
      <right/>
      <top/>
      <bottom style="thin">
        <color rgb="FF94D2C9"/>
      </bottom>
      <diagonal/>
    </border>
    <border>
      <left/>
      <right/>
      <top/>
      <bottom style="thin">
        <color rgb="FFE3E5EA"/>
      </bottom>
      <diagonal/>
    </border>
    <border>
      <left/>
      <right/>
      <top style="thin">
        <color rgb="FFE3E5EA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 indent="1"/>
    </xf>
    <xf numFmtId="164" fontId="1" fillId="4" borderId="2" xfId="0" applyNumberFormat="1" applyFont="1" applyFill="1" applyBorder="1" applyAlignment="1" applyProtection="1">
      <alignment horizontal="right" vertical="center"/>
      <protection locked="0"/>
    </xf>
    <xf numFmtId="165" fontId="6" fillId="3" borderId="0" xfId="0" applyNumberFormat="1" applyFont="1" applyFill="1" applyAlignment="1">
      <alignment horizontal="left" vertical="center" indent="1"/>
    </xf>
    <xf numFmtId="164" fontId="7" fillId="3" borderId="0" xfId="0" applyNumberFormat="1" applyFont="1" applyFill="1" applyAlignment="1">
      <alignment horizontal="left" vertical="center" indent="1"/>
    </xf>
    <xf numFmtId="166" fontId="1" fillId="4" borderId="2" xfId="0" applyNumberFormat="1" applyFont="1" applyFill="1" applyBorder="1" applyAlignment="1" applyProtection="1">
      <alignment horizontal="right" vertical="center"/>
      <protection locked="0"/>
    </xf>
    <xf numFmtId="167" fontId="1" fillId="4" borderId="2" xfId="0" applyNumberFormat="1" applyFont="1" applyFill="1" applyBorder="1" applyAlignment="1" applyProtection="1">
      <alignment horizontal="right" vertical="center"/>
      <protection locked="0"/>
    </xf>
    <xf numFmtId="0" fontId="5" fillId="2" borderId="0" xfId="0" applyFont="1" applyFill="1" applyAlignment="1">
      <alignment vertical="center"/>
    </xf>
    <xf numFmtId="1" fontId="1" fillId="4" borderId="2" xfId="0" applyNumberFormat="1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Alignment="1">
      <alignment vertical="center"/>
    </xf>
    <xf numFmtId="168" fontId="1" fillId="4" borderId="2" xfId="0" applyNumberFormat="1" applyFont="1" applyFill="1" applyBorder="1" applyAlignment="1" applyProtection="1">
      <alignment horizontal="right" vertical="center"/>
      <protection locked="0"/>
    </xf>
    <xf numFmtId="169" fontId="1" fillId="4" borderId="2" xfId="0" applyNumberFormat="1" applyFont="1" applyFill="1" applyBorder="1" applyAlignment="1" applyProtection="1">
      <alignment horizontal="right" vertical="center"/>
      <protection locked="0"/>
    </xf>
    <xf numFmtId="0" fontId="1" fillId="2" borderId="3" xfId="0" applyFont="1" applyFill="1" applyBorder="1" applyAlignment="1">
      <alignment vertical="center"/>
    </xf>
    <xf numFmtId="164" fontId="9" fillId="2" borderId="3" xfId="0" applyNumberFormat="1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" fontId="9" fillId="2" borderId="3" xfId="0" applyNumberFormat="1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165" fontId="11" fillId="2" borderId="3" xfId="0" applyNumberFormat="1" applyFont="1" applyFill="1" applyBorder="1" applyAlignment="1">
      <alignment horizontal="right" vertical="center"/>
    </xf>
    <xf numFmtId="170" fontId="10" fillId="2" borderId="3" xfId="0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12" fillId="5" borderId="0" xfId="0" applyFont="1" applyFill="1" applyAlignment="1">
      <alignment horizontal="right" vertical="center" wrapText="1"/>
    </xf>
    <xf numFmtId="0" fontId="12" fillId="5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/>
    </xf>
    <xf numFmtId="170" fontId="1" fillId="2" borderId="3" xfId="0" applyNumberFormat="1" applyFont="1" applyFill="1" applyBorder="1" applyAlignment="1">
      <alignment horizontal="left" vertical="center"/>
    </xf>
    <xf numFmtId="165" fontId="1" fillId="2" borderId="3" xfId="0" applyNumberFormat="1" applyFont="1" applyFill="1" applyBorder="1" applyAlignment="1">
      <alignment vertical="center"/>
    </xf>
    <xf numFmtId="171" fontId="1" fillId="4" borderId="2" xfId="0" applyNumberFormat="1" applyFont="1" applyFill="1" applyBorder="1" applyAlignment="1" applyProtection="1">
      <alignment vertical="center"/>
      <protection locked="0"/>
    </xf>
    <xf numFmtId="165" fontId="10" fillId="2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72" fontId="3" fillId="2" borderId="3" xfId="0" applyNumberFormat="1" applyFont="1" applyFill="1" applyBorder="1" applyAlignment="1">
      <alignment vertical="center"/>
    </xf>
    <xf numFmtId="0" fontId="14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 wrapText="1"/>
    </xf>
    <xf numFmtId="0" fontId="1" fillId="4" borderId="2" xfId="0" applyFont="1" applyFill="1" applyBorder="1" applyAlignment="1" applyProtection="1">
      <alignment vertical="center"/>
      <protection locked="0"/>
    </xf>
    <xf numFmtId="0" fontId="1" fillId="3" borderId="4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top"/>
    </xf>
    <xf numFmtId="0" fontId="16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What your monthly payment covers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0F766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F8A62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16181D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7FC4A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9CA3AF"/>
              </a:solidFill>
              <a:ln>
                <a:solidFill>
                  <a:srgbClr val="FFFFFF"/>
                </a:solidFill>
              </a:ln>
            </c:spPr>
          </c:dPt>
          <c:dLbls>
            <c:txPr>
              <a:bodyPr/>
              <a:lstStyle/>
              <a:p>
                <a:pPr>
                  <a:defRPr sz="900" b="1" baseline="0">
                    <a:solidFill>
                      <a:srgbClr val="FFFFFF"/>
                    </a:solidFill>
                    <a:latin typeface="Arial"/>
                  </a:defRPr>
                </a:pPr>
                <a:endParaRPr lang="en-US"/>
              </a:p>
            </c:txPr>
            <c:showPercent val="1"/>
          </c:dLbls>
          <c:cat>
            <c:strRef>
              <c:f>'Mortgage Calculator'!$B$23:$B$27</c:f>
              <c:strCache>
                <c:ptCount val="5"/>
                <c:pt idx="0">
                  <c:v>Principal &amp; interest</c:v>
                </c:pt>
                <c:pt idx="1">
                  <c:v>Property tax</c:v>
                </c:pt>
                <c:pt idx="2">
                  <c:v>Home insurance</c:v>
                </c:pt>
                <c:pt idx="3">
                  <c:v>PMI (first month)</c:v>
                </c:pt>
                <c:pt idx="4">
                  <c:v>HOA</c:v>
                </c:pt>
              </c:strCache>
            </c:strRef>
          </c:cat>
          <c:val>
            <c:numRef>
              <c:f>'Mortgage Calculator'!$D$23:$D$27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  <c:holeSize val="55"/>
      </c:doughnutChart>
      <c:spPr>
        <a:solidFill>
          <a:srgbClr val="FFFFFF"/>
        </a:solidFill>
      </c:spPr>
    </c:plotArea>
    <c:legend>
      <c:legendPos val="r"/>
      <c:layout/>
      <c:txPr>
        <a:bodyPr/>
        <a:lstStyle/>
        <a:p>
          <a:pPr rtl="0"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Principal vs interest by year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v>Principal</c:v>
          </c:tx>
          <c:spPr>
            <a:solidFill>
              <a:srgbClr val="0F766E"/>
            </a:solidFill>
          </c:spPr>
          <c:cat>
            <c:numRef>
              <c:f>'Mortgage Calculator'!$B$39:$B$68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'Mortgage Calculator'!$C$39:$C$68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ser>
          <c:idx val="1"/>
          <c:order val="1"/>
          <c:tx>
            <c:v>Interest</c:v>
          </c:tx>
          <c:spPr>
            <a:solidFill>
              <a:srgbClr val="ABCFCC"/>
            </a:solidFill>
          </c:spPr>
          <c:cat>
            <c:numRef>
              <c:f>'Mortgage Calculator'!$B$39:$B$68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'Mortgage Calculator'!$D$39:$D$68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gapWidth val="40"/>
        <c:overlap val="100"/>
        <c:axId val="50020001"/>
        <c:axId val="50020002"/>
      </c:barChart>
      <c:catAx>
        <c:axId val="50020001"/>
        <c:scaling>
          <c:orientation val="minMax"/>
        </c:scaling>
        <c:axPos val="b"/>
        <c:numFmt formatCode="General" sourceLinked="1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solidFill>
          <a:srgbClr val="FFFFFF"/>
        </a:solidFill>
      </c:spPr>
    </c:plotArea>
    <c:legend>
      <c:legendPos val="b"/>
      <c:layout/>
      <c:txPr>
        <a:bodyPr/>
        <a:lstStyle/>
        <a:p>
          <a:pPr>
            <a:defRPr sz="900" baseline="0">
              <a:solidFill>
                <a:srgbClr val="6B7280"/>
              </a:solidFill>
              <a:latin typeface="Arial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6181D"/>
                </a:solidFill>
                <a:latin typeface="Arial"/>
              </a:defRPr>
            </a:pPr>
            <a:r>
              <a:rPr lang="en-US" sz="1200" b="1" baseline="0">
                <a:solidFill>
                  <a:srgbClr val="16181D"/>
                </a:solidFill>
                <a:latin typeface="Arial"/>
              </a:rPr>
              <a:t>Loan balance</a:t>
            </a:r>
          </a:p>
        </c:rich>
      </c:tx>
      <c:layout/>
    </c:title>
    <c:plotArea>
      <c:layout/>
      <c:areaChart>
        <c:grouping val="standard"/>
        <c:ser>
          <c:idx val="0"/>
          <c:order val="0"/>
          <c:tx>
            <c:v>Balance</c:v>
          </c:tx>
          <c:spPr>
            <a:solidFill>
              <a:srgbClr val="0F766E">
                <a:alpha val="30000"/>
              </a:srgbClr>
            </a:solidFill>
            <a:ln w="25400">
              <a:solidFill>
                <a:srgbClr val="0F766E"/>
              </a:solidFill>
            </a:ln>
          </c:spPr>
          <c:cat>
            <c:numRef>
              <c:f>'Mortgage Calculator'!$B$39:$B$68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'Mortgage Calculator'!$E$39:$E$68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</c:ser>
        <c:axId val="50030001"/>
        <c:axId val="50030002"/>
      </c:areaChart>
      <c:catAx>
        <c:axId val="50030001"/>
        <c:scaling>
          <c:orientation val="minMax"/>
        </c:scaling>
        <c:axPos val="b"/>
        <c:numFmt formatCode="General" sourceLinked="1"/>
        <c:majorTickMark val="none"/>
        <c:tickLblPos val="nextTo"/>
        <c:spPr>
          <a:ln>
            <a:solidFill>
              <a:srgbClr val="E3E5EA"/>
            </a:solidFill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>
          <c:spPr>
            <a:ln w="6350">
              <a:solidFill>
                <a:srgbClr val="E3E5EA"/>
              </a:solidFill>
            </a:ln>
          </c:spPr>
        </c:majorGridlines>
        <c:numFmt formatCode="$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6B7280"/>
                </a:solidFill>
                <a:latin typeface="Arial"/>
              </a:defRPr>
            </a:pPr>
            <a:endParaRPr lang="en-US"/>
          </a:p>
        </c:txPr>
        <c:crossAx val="50030001"/>
        <c:crosses val="autoZero"/>
        <c:crossBetween val="midCat"/>
      </c:valAx>
      <c:spPr>
        <a:solidFill>
          <a:srgbClr val="FFFFFF"/>
        </a:solidFill>
      </c:spPr>
    </c:plotArea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14</xdr:col>
      <xdr:colOff>180975</xdr:colOff>
      <xdr:row>21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14</xdr:col>
      <xdr:colOff>180975</xdr:colOff>
      <xdr:row>38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14</xdr:col>
      <xdr:colOff>180975</xdr:colOff>
      <xdr:row>52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766E"/>
    <pageSetUpPr fitToPage="1"/>
  </sheetPr>
  <dimension ref="A2:BI78"/>
  <sheetViews>
    <sheetView showGridLines="0" tabSelected="1" zoomScale="90" zoomScaleNormal="90" workbookViewId="0"/>
  </sheetViews>
  <sheetFormatPr defaultRowHeight="15"/>
  <cols>
    <col min="1" max="1" width="3.28515625" style="1" customWidth="1"/>
    <col min="2" max="2" width="27.7109375" style="1" customWidth="1"/>
    <col min="3" max="3" width="12.7109375" style="1" customWidth="1"/>
    <col min="4" max="5" width="14.7109375" style="1" customWidth="1"/>
    <col min="6" max="6" width="3.7109375" style="1" customWidth="1"/>
    <col min="7" max="7" width="8.7109375" style="1" customWidth="1"/>
    <col min="8" max="10" width="12.7109375" style="1" customWidth="1"/>
    <col min="11" max="11" width="3.7109375" style="1" customWidth="1"/>
    <col min="12" max="15" width="12.7109375" style="1" customWidth="1"/>
    <col min="16" max="61" width="9.7109375" style="1" customWidth="1"/>
  </cols>
  <sheetData>
    <row r="2" spans="2:14" ht="38.4" customHeight="1">
      <c r="B2" s="2" t="s">
        <v>0</v>
      </c>
    </row>
    <row r="3" spans="2:14">
      <c r="B3" s="3" t="s">
        <v>1</v>
      </c>
    </row>
    <row r="5" spans="2:14">
      <c r="B5" s="4" t="s">
        <v>2</v>
      </c>
      <c r="G5" s="5" t="s">
        <v>33</v>
      </c>
      <c r="H5" s="5"/>
      <c r="I5" s="5"/>
      <c r="K5" s="5" t="s">
        <v>34</v>
      </c>
      <c r="L5" s="5"/>
      <c r="M5" s="5" t="s">
        <v>35</v>
      </c>
      <c r="N5" s="5"/>
    </row>
    <row r="6" spans="2:14" ht="26" customHeight="1">
      <c r="B6" s="1" t="s">
        <v>3</v>
      </c>
      <c r="D6" s="6">
        <v>425000</v>
      </c>
      <c r="G6" s="7">
        <f>$D$28</f>
        <v>None</v>
      </c>
      <c r="H6" s="7"/>
      <c r="I6" s="7"/>
      <c r="K6" s="8">
        <f>$D$21</f>
        <v>None</v>
      </c>
      <c r="L6" s="8"/>
      <c r="M6" s="8">
        <f>$D$32</f>
        <v>None</v>
      </c>
      <c r="N6" s="8"/>
    </row>
    <row r="7" spans="2:14">
      <c r="B7" s="1" t="s">
        <v>4</v>
      </c>
      <c r="D7" s="9">
        <v>0.1</v>
      </c>
    </row>
    <row r="8" spans="2:14">
      <c r="B8" s="1" t="s">
        <v>5</v>
      </c>
      <c r="D8" s="10">
        <v>0.0675</v>
      </c>
      <c r="G8" s="11" t="s">
        <v>36</v>
      </c>
    </row>
    <row r="9" spans="2:14">
      <c r="B9" s="1" t="s">
        <v>6</v>
      </c>
      <c r="D9" s="12">
        <v>30</v>
      </c>
      <c r="E9" s="13" t="s">
        <v>7</v>
      </c>
    </row>
    <row r="10" spans="2:14">
      <c r="B10" s="1" t="s">
        <v>8</v>
      </c>
      <c r="D10" s="14">
        <v>46419</v>
      </c>
    </row>
    <row r="12" spans="2:14">
      <c r="B12" s="4" t="s">
        <v>9</v>
      </c>
    </row>
    <row r="13" spans="2:14">
      <c r="B13" s="1" t="s">
        <v>10</v>
      </c>
      <c r="D13" s="15">
        <v>0.011</v>
      </c>
    </row>
    <row r="14" spans="2:14">
      <c r="B14" s="1" t="s">
        <v>11</v>
      </c>
      <c r="D14" s="6">
        <v>1800</v>
      </c>
    </row>
    <row r="15" spans="2:14">
      <c r="B15" s="1" t="s">
        <v>12</v>
      </c>
      <c r="D15" s="15">
        <v>0.006</v>
      </c>
      <c r="E15" s="13" t="s">
        <v>13</v>
      </c>
    </row>
    <row r="16" spans="2:14">
      <c r="B16" s="1" t="s">
        <v>14</v>
      </c>
      <c r="D16" s="6">
        <v>0</v>
      </c>
    </row>
    <row r="17" spans="2:5">
      <c r="B17" s="1" t="s">
        <v>15</v>
      </c>
      <c r="D17" s="6">
        <v>0</v>
      </c>
      <c r="E17" s="13" t="s">
        <v>16</v>
      </c>
    </row>
    <row r="19" spans="2:5">
      <c r="B19" s="4" t="s">
        <v>17</v>
      </c>
    </row>
    <row r="20" spans="2:5">
      <c r="B20" s="16" t="s">
        <v>18</v>
      </c>
      <c r="C20" s="16"/>
      <c r="D20" s="17">
        <f>$D$6*$D$7</f>
        <v>None</v>
      </c>
    </row>
    <row r="21" spans="2:5">
      <c r="B21" s="16" t="s">
        <v>19</v>
      </c>
      <c r="C21" s="16"/>
      <c r="D21" s="18">
        <f>$D$6-$D$20</f>
        <v>None</v>
      </c>
    </row>
    <row r="22" spans="2:5">
      <c r="B22" s="16" t="s">
        <v>20</v>
      </c>
      <c r="C22" s="16"/>
      <c r="D22" s="19">
        <f>$D$9*12</f>
        <v>None</v>
      </c>
    </row>
    <row r="23" spans="2:5">
      <c r="B23" s="16" t="s">
        <v>21</v>
      </c>
      <c r="C23" s="16"/>
      <c r="D23" s="20">
        <f>ROUND(PMT($D$8/12,$D$22,-$D$21),2)</f>
        <v>None</v>
      </c>
    </row>
    <row r="24" spans="2:5">
      <c r="B24" s="16" t="s">
        <v>22</v>
      </c>
      <c r="C24" s="16"/>
      <c r="D24" s="20">
        <f>ROUND($D$6*$D$13/12,2)</f>
        <v>None</v>
      </c>
    </row>
    <row r="25" spans="2:5">
      <c r="B25" s="16" t="s">
        <v>23</v>
      </c>
      <c r="C25" s="16"/>
      <c r="D25" s="20">
        <f>ROUND($D$14/12,2)</f>
        <v>None</v>
      </c>
    </row>
    <row r="26" spans="2:5">
      <c r="B26" s="16" t="s">
        <v>24</v>
      </c>
      <c r="C26" s="16"/>
      <c r="D26" s="20">
        <f>IF($D$7&lt;0.2,ROUND($D$21*$D$15/12,2),0)</f>
        <v>None</v>
      </c>
    </row>
    <row r="27" spans="2:5">
      <c r="B27" s="16" t="s">
        <v>25</v>
      </c>
      <c r="C27" s="16"/>
      <c r="D27" s="20">
        <f>$D$16</f>
        <v>None</v>
      </c>
    </row>
    <row r="28" spans="2:5">
      <c r="B28" s="16" t="s">
        <v>26</v>
      </c>
      <c r="C28" s="16"/>
      <c r="D28" s="21">
        <f>$D$23+$D$24+$D$25+$D$26+$D$27+$D$17</f>
        <v>None</v>
      </c>
    </row>
    <row r="30" spans="2:5">
      <c r="B30" s="16" t="s">
        <v>27</v>
      </c>
      <c r="C30" s="16"/>
      <c r="D30" s="19">
        <f>COUNT(Schedule!$B$6:$B$1565)</f>
        <v>None</v>
      </c>
    </row>
    <row r="31" spans="2:5">
      <c r="B31" s="16" t="s">
        <v>28</v>
      </c>
      <c r="C31" s="16"/>
      <c r="D31" s="22">
        <f>IF($D$30=0,"",INDEX(Schedule!$C$6:$C$1565,$D$30))</f>
        <v>None</v>
      </c>
    </row>
    <row r="32" spans="2:5">
      <c r="B32" s="16" t="s">
        <v>29</v>
      </c>
      <c r="C32" s="16"/>
      <c r="D32" s="17">
        <f>SUM(Schedule!$I$6:$I$1565)</f>
        <v>None</v>
      </c>
    </row>
    <row r="33" spans="2:5">
      <c r="B33" s="16" t="s">
        <v>30</v>
      </c>
      <c r="C33" s="16"/>
      <c r="D33" s="17">
        <f>SUM(Schedule!$M$6:$M$1565)</f>
        <v>None</v>
      </c>
    </row>
    <row r="34" spans="2:5">
      <c r="B34" s="16" t="s">
        <v>31</v>
      </c>
      <c r="C34" s="16"/>
      <c r="D34" s="19">
        <f>IF($D$33=0,"–",COUNTIF(Schedule!$M$6:$M$1565,"&gt;0"))</f>
        <v>None</v>
      </c>
    </row>
    <row r="35" spans="2:5">
      <c r="B35" s="16" t="s">
        <v>32</v>
      </c>
      <c r="C35" s="16"/>
      <c r="D35" s="17">
        <f>$D$6+$D$32+$D$33</f>
        <v>None</v>
      </c>
    </row>
    <row r="37" spans="2:5">
      <c r="B37" s="4" t="s">
        <v>52</v>
      </c>
    </row>
    <row r="38" spans="2:5">
      <c r="B38" s="23" t="s">
        <v>39</v>
      </c>
      <c r="C38" s="24" t="s">
        <v>45</v>
      </c>
      <c r="D38" s="24" t="s">
        <v>44</v>
      </c>
      <c r="E38" s="24" t="s">
        <v>51</v>
      </c>
    </row>
    <row r="39" spans="2:5">
      <c r="B39" s="25">
        <v>1</v>
      </c>
      <c r="C39" s="26">
        <f>IF(B39&gt;MAX(Schedule!$D$6:$D$1565),"",SUMIFS(Schedule!$J$6:$J$1565,Schedule!$D$6:$D$1565,B39))</f>
        <v>0</v>
      </c>
      <c r="D39" s="26">
        <f>IF(B39&gt;MAX(Schedule!$D$6:$D$1565),"",SUMIFS(Schedule!$I$6:$I$1565,Schedule!$D$6:$D$1565,B39))</f>
        <v>0</v>
      </c>
      <c r="E39" s="26">
        <f>IF(B39&gt;MAX(Schedule!$D$6:$D$1565),"",$D$21-SUMIFS(Schedule!$J$6:$J$1565,Schedule!$D$6:$D$1565,"&lt;="&amp;B39))</f>
        <v>0</v>
      </c>
    </row>
    <row r="40" spans="2:5">
      <c r="B40" s="25">
        <v>2</v>
      </c>
      <c r="C40" s="26">
        <f>IF(B40&gt;MAX(Schedule!$D$6:$D$1565),"",SUMIFS(Schedule!$J$6:$J$1565,Schedule!$D$6:$D$1565,B40))</f>
        <v>0</v>
      </c>
      <c r="D40" s="26">
        <f>IF(B40&gt;MAX(Schedule!$D$6:$D$1565),"",SUMIFS(Schedule!$I$6:$I$1565,Schedule!$D$6:$D$1565,B40))</f>
        <v>0</v>
      </c>
      <c r="E40" s="26">
        <f>IF(B40&gt;MAX(Schedule!$D$6:$D$1565),"",$D$21-SUMIFS(Schedule!$J$6:$J$1565,Schedule!$D$6:$D$1565,"&lt;="&amp;B40))</f>
        <v>0</v>
      </c>
    </row>
    <row r="41" spans="2:5">
      <c r="B41" s="25">
        <v>3</v>
      </c>
      <c r="C41" s="26">
        <f>IF(B41&gt;MAX(Schedule!$D$6:$D$1565),"",SUMIFS(Schedule!$J$6:$J$1565,Schedule!$D$6:$D$1565,B41))</f>
        <v>0</v>
      </c>
      <c r="D41" s="26">
        <f>IF(B41&gt;MAX(Schedule!$D$6:$D$1565),"",SUMIFS(Schedule!$I$6:$I$1565,Schedule!$D$6:$D$1565,B41))</f>
        <v>0</v>
      </c>
      <c r="E41" s="26">
        <f>IF(B41&gt;MAX(Schedule!$D$6:$D$1565),"",$D$21-SUMIFS(Schedule!$J$6:$J$1565,Schedule!$D$6:$D$1565,"&lt;="&amp;B41))</f>
        <v>0</v>
      </c>
    </row>
    <row r="42" spans="2:5">
      <c r="B42" s="25">
        <v>4</v>
      </c>
      <c r="C42" s="26">
        <f>IF(B42&gt;MAX(Schedule!$D$6:$D$1565),"",SUMIFS(Schedule!$J$6:$J$1565,Schedule!$D$6:$D$1565,B42))</f>
        <v>0</v>
      </c>
      <c r="D42" s="26">
        <f>IF(B42&gt;MAX(Schedule!$D$6:$D$1565),"",SUMIFS(Schedule!$I$6:$I$1565,Schedule!$D$6:$D$1565,B42))</f>
        <v>0</v>
      </c>
      <c r="E42" s="26">
        <f>IF(B42&gt;MAX(Schedule!$D$6:$D$1565),"",$D$21-SUMIFS(Schedule!$J$6:$J$1565,Schedule!$D$6:$D$1565,"&lt;="&amp;B42))</f>
        <v>0</v>
      </c>
    </row>
    <row r="43" spans="2:5">
      <c r="B43" s="25">
        <v>5</v>
      </c>
      <c r="C43" s="26">
        <f>IF(B43&gt;MAX(Schedule!$D$6:$D$1565),"",SUMIFS(Schedule!$J$6:$J$1565,Schedule!$D$6:$D$1565,B43))</f>
        <v>0</v>
      </c>
      <c r="D43" s="26">
        <f>IF(B43&gt;MAX(Schedule!$D$6:$D$1565),"",SUMIFS(Schedule!$I$6:$I$1565,Schedule!$D$6:$D$1565,B43))</f>
        <v>0</v>
      </c>
      <c r="E43" s="26">
        <f>IF(B43&gt;MAX(Schedule!$D$6:$D$1565),"",$D$21-SUMIFS(Schedule!$J$6:$J$1565,Schedule!$D$6:$D$1565,"&lt;="&amp;B43))</f>
        <v>0</v>
      </c>
    </row>
    <row r="44" spans="2:5">
      <c r="B44" s="25">
        <v>6</v>
      </c>
      <c r="C44" s="26">
        <f>IF(B44&gt;MAX(Schedule!$D$6:$D$1565),"",SUMIFS(Schedule!$J$6:$J$1565,Schedule!$D$6:$D$1565,B44))</f>
        <v>0</v>
      </c>
      <c r="D44" s="26">
        <f>IF(B44&gt;MAX(Schedule!$D$6:$D$1565),"",SUMIFS(Schedule!$I$6:$I$1565,Schedule!$D$6:$D$1565,B44))</f>
        <v>0</v>
      </c>
      <c r="E44" s="26">
        <f>IF(B44&gt;MAX(Schedule!$D$6:$D$1565),"",$D$21-SUMIFS(Schedule!$J$6:$J$1565,Schedule!$D$6:$D$1565,"&lt;="&amp;B44))</f>
        <v>0</v>
      </c>
    </row>
    <row r="45" spans="2:5">
      <c r="B45" s="25">
        <v>7</v>
      </c>
      <c r="C45" s="26">
        <f>IF(B45&gt;MAX(Schedule!$D$6:$D$1565),"",SUMIFS(Schedule!$J$6:$J$1565,Schedule!$D$6:$D$1565,B45))</f>
        <v>0</v>
      </c>
      <c r="D45" s="26">
        <f>IF(B45&gt;MAX(Schedule!$D$6:$D$1565),"",SUMIFS(Schedule!$I$6:$I$1565,Schedule!$D$6:$D$1565,B45))</f>
        <v>0</v>
      </c>
      <c r="E45" s="26">
        <f>IF(B45&gt;MAX(Schedule!$D$6:$D$1565),"",$D$21-SUMIFS(Schedule!$J$6:$J$1565,Schedule!$D$6:$D$1565,"&lt;="&amp;B45))</f>
        <v>0</v>
      </c>
    </row>
    <row r="46" spans="2:5">
      <c r="B46" s="25">
        <v>8</v>
      </c>
      <c r="C46" s="26">
        <f>IF(B46&gt;MAX(Schedule!$D$6:$D$1565),"",SUMIFS(Schedule!$J$6:$J$1565,Schedule!$D$6:$D$1565,B46))</f>
        <v>0</v>
      </c>
      <c r="D46" s="26">
        <f>IF(B46&gt;MAX(Schedule!$D$6:$D$1565),"",SUMIFS(Schedule!$I$6:$I$1565,Schedule!$D$6:$D$1565,B46))</f>
        <v>0</v>
      </c>
      <c r="E46" s="26">
        <f>IF(B46&gt;MAX(Schedule!$D$6:$D$1565),"",$D$21-SUMIFS(Schedule!$J$6:$J$1565,Schedule!$D$6:$D$1565,"&lt;="&amp;B46))</f>
        <v>0</v>
      </c>
    </row>
    <row r="47" spans="2:5">
      <c r="B47" s="25">
        <v>9</v>
      </c>
      <c r="C47" s="26">
        <f>IF(B47&gt;MAX(Schedule!$D$6:$D$1565),"",SUMIFS(Schedule!$J$6:$J$1565,Schedule!$D$6:$D$1565,B47))</f>
        <v>0</v>
      </c>
      <c r="D47" s="26">
        <f>IF(B47&gt;MAX(Schedule!$D$6:$D$1565),"",SUMIFS(Schedule!$I$6:$I$1565,Schedule!$D$6:$D$1565,B47))</f>
        <v>0</v>
      </c>
      <c r="E47" s="26">
        <f>IF(B47&gt;MAX(Schedule!$D$6:$D$1565),"",$D$21-SUMIFS(Schedule!$J$6:$J$1565,Schedule!$D$6:$D$1565,"&lt;="&amp;B47))</f>
        <v>0</v>
      </c>
    </row>
    <row r="48" spans="2:5">
      <c r="B48" s="25">
        <v>10</v>
      </c>
      <c r="C48" s="26">
        <f>IF(B48&gt;MAX(Schedule!$D$6:$D$1565),"",SUMIFS(Schedule!$J$6:$J$1565,Schedule!$D$6:$D$1565,B48))</f>
        <v>0</v>
      </c>
      <c r="D48" s="26">
        <f>IF(B48&gt;MAX(Schedule!$D$6:$D$1565),"",SUMIFS(Schedule!$I$6:$I$1565,Schedule!$D$6:$D$1565,B48))</f>
        <v>0</v>
      </c>
      <c r="E48" s="26">
        <f>IF(B48&gt;MAX(Schedule!$D$6:$D$1565),"",$D$21-SUMIFS(Schedule!$J$6:$J$1565,Schedule!$D$6:$D$1565,"&lt;="&amp;B48))</f>
        <v>0</v>
      </c>
    </row>
    <row r="49" spans="2:5">
      <c r="B49" s="25">
        <v>11</v>
      </c>
      <c r="C49" s="26">
        <f>IF(B49&gt;MAX(Schedule!$D$6:$D$1565),"",SUMIFS(Schedule!$J$6:$J$1565,Schedule!$D$6:$D$1565,B49))</f>
        <v>0</v>
      </c>
      <c r="D49" s="26">
        <f>IF(B49&gt;MAX(Schedule!$D$6:$D$1565),"",SUMIFS(Schedule!$I$6:$I$1565,Schedule!$D$6:$D$1565,B49))</f>
        <v>0</v>
      </c>
      <c r="E49" s="26">
        <f>IF(B49&gt;MAX(Schedule!$D$6:$D$1565),"",$D$21-SUMIFS(Schedule!$J$6:$J$1565,Schedule!$D$6:$D$1565,"&lt;="&amp;B49))</f>
        <v>0</v>
      </c>
    </row>
    <row r="50" spans="2:5">
      <c r="B50" s="25">
        <v>12</v>
      </c>
      <c r="C50" s="26">
        <f>IF(B50&gt;MAX(Schedule!$D$6:$D$1565),"",SUMIFS(Schedule!$J$6:$J$1565,Schedule!$D$6:$D$1565,B50))</f>
        <v>0</v>
      </c>
      <c r="D50" s="26">
        <f>IF(B50&gt;MAX(Schedule!$D$6:$D$1565),"",SUMIFS(Schedule!$I$6:$I$1565,Schedule!$D$6:$D$1565,B50))</f>
        <v>0</v>
      </c>
      <c r="E50" s="26">
        <f>IF(B50&gt;MAX(Schedule!$D$6:$D$1565),"",$D$21-SUMIFS(Schedule!$J$6:$J$1565,Schedule!$D$6:$D$1565,"&lt;="&amp;B50))</f>
        <v>0</v>
      </c>
    </row>
    <row r="51" spans="2:5">
      <c r="B51" s="25">
        <v>13</v>
      </c>
      <c r="C51" s="26">
        <f>IF(B51&gt;MAX(Schedule!$D$6:$D$1565),"",SUMIFS(Schedule!$J$6:$J$1565,Schedule!$D$6:$D$1565,B51))</f>
        <v>0</v>
      </c>
      <c r="D51" s="26">
        <f>IF(B51&gt;MAX(Schedule!$D$6:$D$1565),"",SUMIFS(Schedule!$I$6:$I$1565,Schedule!$D$6:$D$1565,B51))</f>
        <v>0</v>
      </c>
      <c r="E51" s="26">
        <f>IF(B51&gt;MAX(Schedule!$D$6:$D$1565),"",$D$21-SUMIFS(Schedule!$J$6:$J$1565,Schedule!$D$6:$D$1565,"&lt;="&amp;B51))</f>
        <v>0</v>
      </c>
    </row>
    <row r="52" spans="2:5">
      <c r="B52" s="25">
        <v>14</v>
      </c>
      <c r="C52" s="26">
        <f>IF(B52&gt;MAX(Schedule!$D$6:$D$1565),"",SUMIFS(Schedule!$J$6:$J$1565,Schedule!$D$6:$D$1565,B52))</f>
        <v>0</v>
      </c>
      <c r="D52" s="26">
        <f>IF(B52&gt;MAX(Schedule!$D$6:$D$1565),"",SUMIFS(Schedule!$I$6:$I$1565,Schedule!$D$6:$D$1565,B52))</f>
        <v>0</v>
      </c>
      <c r="E52" s="26">
        <f>IF(B52&gt;MAX(Schedule!$D$6:$D$1565),"",$D$21-SUMIFS(Schedule!$J$6:$J$1565,Schedule!$D$6:$D$1565,"&lt;="&amp;B52))</f>
        <v>0</v>
      </c>
    </row>
    <row r="53" spans="2:5">
      <c r="B53" s="25">
        <v>15</v>
      </c>
      <c r="C53" s="26">
        <f>IF(B53&gt;MAX(Schedule!$D$6:$D$1565),"",SUMIFS(Schedule!$J$6:$J$1565,Schedule!$D$6:$D$1565,B53))</f>
        <v>0</v>
      </c>
      <c r="D53" s="26">
        <f>IF(B53&gt;MAX(Schedule!$D$6:$D$1565),"",SUMIFS(Schedule!$I$6:$I$1565,Schedule!$D$6:$D$1565,B53))</f>
        <v>0</v>
      </c>
      <c r="E53" s="26">
        <f>IF(B53&gt;MAX(Schedule!$D$6:$D$1565),"",$D$21-SUMIFS(Schedule!$J$6:$J$1565,Schedule!$D$6:$D$1565,"&lt;="&amp;B53))</f>
        <v>0</v>
      </c>
    </row>
    <row r="54" spans="2:5">
      <c r="B54" s="25">
        <v>16</v>
      </c>
      <c r="C54" s="26">
        <f>IF(B54&gt;MAX(Schedule!$D$6:$D$1565),"",SUMIFS(Schedule!$J$6:$J$1565,Schedule!$D$6:$D$1565,B54))</f>
        <v>0</v>
      </c>
      <c r="D54" s="26">
        <f>IF(B54&gt;MAX(Schedule!$D$6:$D$1565),"",SUMIFS(Schedule!$I$6:$I$1565,Schedule!$D$6:$D$1565,B54))</f>
        <v>0</v>
      </c>
      <c r="E54" s="26">
        <f>IF(B54&gt;MAX(Schedule!$D$6:$D$1565),"",$D$21-SUMIFS(Schedule!$J$6:$J$1565,Schedule!$D$6:$D$1565,"&lt;="&amp;B54))</f>
        <v>0</v>
      </c>
    </row>
    <row r="55" spans="2:5">
      <c r="B55" s="25">
        <v>17</v>
      </c>
      <c r="C55" s="26">
        <f>IF(B55&gt;MAX(Schedule!$D$6:$D$1565),"",SUMIFS(Schedule!$J$6:$J$1565,Schedule!$D$6:$D$1565,B55))</f>
        <v>0</v>
      </c>
      <c r="D55" s="26">
        <f>IF(B55&gt;MAX(Schedule!$D$6:$D$1565),"",SUMIFS(Schedule!$I$6:$I$1565,Schedule!$D$6:$D$1565,B55))</f>
        <v>0</v>
      </c>
      <c r="E55" s="26">
        <f>IF(B55&gt;MAX(Schedule!$D$6:$D$1565),"",$D$21-SUMIFS(Schedule!$J$6:$J$1565,Schedule!$D$6:$D$1565,"&lt;="&amp;B55))</f>
        <v>0</v>
      </c>
    </row>
    <row r="56" spans="2:5">
      <c r="B56" s="25">
        <v>18</v>
      </c>
      <c r="C56" s="26">
        <f>IF(B56&gt;MAX(Schedule!$D$6:$D$1565),"",SUMIFS(Schedule!$J$6:$J$1565,Schedule!$D$6:$D$1565,B56))</f>
        <v>0</v>
      </c>
      <c r="D56" s="26">
        <f>IF(B56&gt;MAX(Schedule!$D$6:$D$1565),"",SUMIFS(Schedule!$I$6:$I$1565,Schedule!$D$6:$D$1565,B56))</f>
        <v>0</v>
      </c>
      <c r="E56" s="26">
        <f>IF(B56&gt;MAX(Schedule!$D$6:$D$1565),"",$D$21-SUMIFS(Schedule!$J$6:$J$1565,Schedule!$D$6:$D$1565,"&lt;="&amp;B56))</f>
        <v>0</v>
      </c>
    </row>
    <row r="57" spans="2:5">
      <c r="B57" s="25">
        <v>19</v>
      </c>
      <c r="C57" s="26">
        <f>IF(B57&gt;MAX(Schedule!$D$6:$D$1565),"",SUMIFS(Schedule!$J$6:$J$1565,Schedule!$D$6:$D$1565,B57))</f>
        <v>0</v>
      </c>
      <c r="D57" s="26">
        <f>IF(B57&gt;MAX(Schedule!$D$6:$D$1565),"",SUMIFS(Schedule!$I$6:$I$1565,Schedule!$D$6:$D$1565,B57))</f>
        <v>0</v>
      </c>
      <c r="E57" s="26">
        <f>IF(B57&gt;MAX(Schedule!$D$6:$D$1565),"",$D$21-SUMIFS(Schedule!$J$6:$J$1565,Schedule!$D$6:$D$1565,"&lt;="&amp;B57))</f>
        <v>0</v>
      </c>
    </row>
    <row r="58" spans="2:5">
      <c r="B58" s="25">
        <v>20</v>
      </c>
      <c r="C58" s="26">
        <f>IF(B58&gt;MAX(Schedule!$D$6:$D$1565),"",SUMIFS(Schedule!$J$6:$J$1565,Schedule!$D$6:$D$1565,B58))</f>
        <v>0</v>
      </c>
      <c r="D58" s="26">
        <f>IF(B58&gt;MAX(Schedule!$D$6:$D$1565),"",SUMIFS(Schedule!$I$6:$I$1565,Schedule!$D$6:$D$1565,B58))</f>
        <v>0</v>
      </c>
      <c r="E58" s="26">
        <f>IF(B58&gt;MAX(Schedule!$D$6:$D$1565),"",$D$21-SUMIFS(Schedule!$J$6:$J$1565,Schedule!$D$6:$D$1565,"&lt;="&amp;B58))</f>
        <v>0</v>
      </c>
    </row>
    <row r="59" spans="2:5">
      <c r="B59" s="25">
        <v>21</v>
      </c>
      <c r="C59" s="26">
        <f>IF(B59&gt;MAX(Schedule!$D$6:$D$1565),"",SUMIFS(Schedule!$J$6:$J$1565,Schedule!$D$6:$D$1565,B59))</f>
        <v>0</v>
      </c>
      <c r="D59" s="26">
        <f>IF(B59&gt;MAX(Schedule!$D$6:$D$1565),"",SUMIFS(Schedule!$I$6:$I$1565,Schedule!$D$6:$D$1565,B59))</f>
        <v>0</v>
      </c>
      <c r="E59" s="26">
        <f>IF(B59&gt;MAX(Schedule!$D$6:$D$1565),"",$D$21-SUMIFS(Schedule!$J$6:$J$1565,Schedule!$D$6:$D$1565,"&lt;="&amp;B59))</f>
        <v>0</v>
      </c>
    </row>
    <row r="60" spans="2:5">
      <c r="B60" s="25">
        <v>22</v>
      </c>
      <c r="C60" s="26">
        <f>IF(B60&gt;MAX(Schedule!$D$6:$D$1565),"",SUMIFS(Schedule!$J$6:$J$1565,Schedule!$D$6:$D$1565,B60))</f>
        <v>0</v>
      </c>
      <c r="D60" s="26">
        <f>IF(B60&gt;MAX(Schedule!$D$6:$D$1565),"",SUMIFS(Schedule!$I$6:$I$1565,Schedule!$D$6:$D$1565,B60))</f>
        <v>0</v>
      </c>
      <c r="E60" s="26">
        <f>IF(B60&gt;MAX(Schedule!$D$6:$D$1565),"",$D$21-SUMIFS(Schedule!$J$6:$J$1565,Schedule!$D$6:$D$1565,"&lt;="&amp;B60))</f>
        <v>0</v>
      </c>
    </row>
    <row r="61" spans="2:5">
      <c r="B61" s="25">
        <v>23</v>
      </c>
      <c r="C61" s="26">
        <f>IF(B61&gt;MAX(Schedule!$D$6:$D$1565),"",SUMIFS(Schedule!$J$6:$J$1565,Schedule!$D$6:$D$1565,B61))</f>
        <v>0</v>
      </c>
      <c r="D61" s="26">
        <f>IF(B61&gt;MAX(Schedule!$D$6:$D$1565),"",SUMIFS(Schedule!$I$6:$I$1565,Schedule!$D$6:$D$1565,B61))</f>
        <v>0</v>
      </c>
      <c r="E61" s="26">
        <f>IF(B61&gt;MAX(Schedule!$D$6:$D$1565),"",$D$21-SUMIFS(Schedule!$J$6:$J$1565,Schedule!$D$6:$D$1565,"&lt;="&amp;B61))</f>
        <v>0</v>
      </c>
    </row>
    <row r="62" spans="2:5">
      <c r="B62" s="25">
        <v>24</v>
      </c>
      <c r="C62" s="26">
        <f>IF(B62&gt;MAX(Schedule!$D$6:$D$1565),"",SUMIFS(Schedule!$J$6:$J$1565,Schedule!$D$6:$D$1565,B62))</f>
        <v>0</v>
      </c>
      <c r="D62" s="26">
        <f>IF(B62&gt;MAX(Schedule!$D$6:$D$1565),"",SUMIFS(Schedule!$I$6:$I$1565,Schedule!$D$6:$D$1565,B62))</f>
        <v>0</v>
      </c>
      <c r="E62" s="26">
        <f>IF(B62&gt;MAX(Schedule!$D$6:$D$1565),"",$D$21-SUMIFS(Schedule!$J$6:$J$1565,Schedule!$D$6:$D$1565,"&lt;="&amp;B62))</f>
        <v>0</v>
      </c>
    </row>
    <row r="63" spans="2:5">
      <c r="B63" s="25">
        <v>25</v>
      </c>
      <c r="C63" s="26">
        <f>IF(B63&gt;MAX(Schedule!$D$6:$D$1565),"",SUMIFS(Schedule!$J$6:$J$1565,Schedule!$D$6:$D$1565,B63))</f>
        <v>0</v>
      </c>
      <c r="D63" s="26">
        <f>IF(B63&gt;MAX(Schedule!$D$6:$D$1565),"",SUMIFS(Schedule!$I$6:$I$1565,Schedule!$D$6:$D$1565,B63))</f>
        <v>0</v>
      </c>
      <c r="E63" s="26">
        <f>IF(B63&gt;MAX(Schedule!$D$6:$D$1565),"",$D$21-SUMIFS(Schedule!$J$6:$J$1565,Schedule!$D$6:$D$1565,"&lt;="&amp;B63))</f>
        <v>0</v>
      </c>
    </row>
    <row r="64" spans="2:5">
      <c r="B64" s="25">
        <v>26</v>
      </c>
      <c r="C64" s="26">
        <f>IF(B64&gt;MAX(Schedule!$D$6:$D$1565),"",SUMIFS(Schedule!$J$6:$J$1565,Schedule!$D$6:$D$1565,B64))</f>
        <v>0</v>
      </c>
      <c r="D64" s="26">
        <f>IF(B64&gt;MAX(Schedule!$D$6:$D$1565),"",SUMIFS(Schedule!$I$6:$I$1565,Schedule!$D$6:$D$1565,B64))</f>
        <v>0</v>
      </c>
      <c r="E64" s="26">
        <f>IF(B64&gt;MAX(Schedule!$D$6:$D$1565),"",$D$21-SUMIFS(Schedule!$J$6:$J$1565,Schedule!$D$6:$D$1565,"&lt;="&amp;B64))</f>
        <v>0</v>
      </c>
    </row>
    <row r="65" spans="2:5">
      <c r="B65" s="25">
        <v>27</v>
      </c>
      <c r="C65" s="26">
        <f>IF(B65&gt;MAX(Schedule!$D$6:$D$1565),"",SUMIFS(Schedule!$J$6:$J$1565,Schedule!$D$6:$D$1565,B65))</f>
        <v>0</v>
      </c>
      <c r="D65" s="26">
        <f>IF(B65&gt;MAX(Schedule!$D$6:$D$1565),"",SUMIFS(Schedule!$I$6:$I$1565,Schedule!$D$6:$D$1565,B65))</f>
        <v>0</v>
      </c>
      <c r="E65" s="26">
        <f>IF(B65&gt;MAX(Schedule!$D$6:$D$1565),"",$D$21-SUMIFS(Schedule!$J$6:$J$1565,Schedule!$D$6:$D$1565,"&lt;="&amp;B65))</f>
        <v>0</v>
      </c>
    </row>
    <row r="66" spans="2:5">
      <c r="B66" s="25">
        <v>28</v>
      </c>
      <c r="C66" s="26">
        <f>IF(B66&gt;MAX(Schedule!$D$6:$D$1565),"",SUMIFS(Schedule!$J$6:$J$1565,Schedule!$D$6:$D$1565,B66))</f>
        <v>0</v>
      </c>
      <c r="D66" s="26">
        <f>IF(B66&gt;MAX(Schedule!$D$6:$D$1565),"",SUMIFS(Schedule!$I$6:$I$1565,Schedule!$D$6:$D$1565,B66))</f>
        <v>0</v>
      </c>
      <c r="E66" s="26">
        <f>IF(B66&gt;MAX(Schedule!$D$6:$D$1565),"",$D$21-SUMIFS(Schedule!$J$6:$J$1565,Schedule!$D$6:$D$1565,"&lt;="&amp;B66))</f>
        <v>0</v>
      </c>
    </row>
    <row r="67" spans="2:5">
      <c r="B67" s="25">
        <v>29</v>
      </c>
      <c r="C67" s="26">
        <f>IF(B67&gt;MAX(Schedule!$D$6:$D$1565),"",SUMIFS(Schedule!$J$6:$J$1565,Schedule!$D$6:$D$1565,B67))</f>
        <v>0</v>
      </c>
      <c r="D67" s="26">
        <f>IF(B67&gt;MAX(Schedule!$D$6:$D$1565),"",SUMIFS(Schedule!$I$6:$I$1565,Schedule!$D$6:$D$1565,B67))</f>
        <v>0</v>
      </c>
      <c r="E67" s="26">
        <f>IF(B67&gt;MAX(Schedule!$D$6:$D$1565),"",$D$21-SUMIFS(Schedule!$J$6:$J$1565,Schedule!$D$6:$D$1565,"&lt;="&amp;B67))</f>
        <v>0</v>
      </c>
    </row>
    <row r="68" spans="2:5">
      <c r="B68" s="25">
        <v>30</v>
      </c>
      <c r="C68" s="26">
        <f>IF(B68&gt;MAX(Schedule!$D$6:$D$1565),"",SUMIFS(Schedule!$J$6:$J$1565,Schedule!$D$6:$D$1565,B68))</f>
        <v>0</v>
      </c>
      <c r="D68" s="26">
        <f>IF(B68&gt;MAX(Schedule!$D$6:$D$1565),"",SUMIFS(Schedule!$I$6:$I$1565,Schedule!$D$6:$D$1565,B68))</f>
        <v>0</v>
      </c>
      <c r="E68" s="26">
        <f>IF(B68&gt;MAX(Schedule!$D$6:$D$1565),"",$D$21-SUMIFS(Schedule!$J$6:$J$1565,Schedule!$D$6:$D$1565,"&lt;="&amp;B68))</f>
        <v>0</v>
      </c>
    </row>
    <row r="69" spans="2:5">
      <c r="B69" s="25">
        <v>31</v>
      </c>
      <c r="C69" s="26">
        <f>IF(B69&gt;MAX(Schedule!$D$6:$D$1565),"",SUMIFS(Schedule!$J$6:$J$1565,Schedule!$D$6:$D$1565,B69))</f>
        <v>0</v>
      </c>
      <c r="D69" s="26">
        <f>IF(B69&gt;MAX(Schedule!$D$6:$D$1565),"",SUMIFS(Schedule!$I$6:$I$1565,Schedule!$D$6:$D$1565,B69))</f>
        <v>0</v>
      </c>
      <c r="E69" s="26">
        <f>IF(B69&gt;MAX(Schedule!$D$6:$D$1565),"",$D$21-SUMIFS(Schedule!$J$6:$J$1565,Schedule!$D$6:$D$1565,"&lt;="&amp;B69))</f>
        <v>0</v>
      </c>
    </row>
    <row r="70" spans="2:5">
      <c r="B70" s="25">
        <v>32</v>
      </c>
      <c r="C70" s="26">
        <f>IF(B70&gt;MAX(Schedule!$D$6:$D$1565),"",SUMIFS(Schedule!$J$6:$J$1565,Schedule!$D$6:$D$1565,B70))</f>
        <v>0</v>
      </c>
      <c r="D70" s="26">
        <f>IF(B70&gt;MAX(Schedule!$D$6:$D$1565),"",SUMIFS(Schedule!$I$6:$I$1565,Schedule!$D$6:$D$1565,B70))</f>
        <v>0</v>
      </c>
      <c r="E70" s="26">
        <f>IF(B70&gt;MAX(Schedule!$D$6:$D$1565),"",$D$21-SUMIFS(Schedule!$J$6:$J$1565,Schedule!$D$6:$D$1565,"&lt;="&amp;B70))</f>
        <v>0</v>
      </c>
    </row>
    <row r="71" spans="2:5">
      <c r="B71" s="25">
        <v>33</v>
      </c>
      <c r="C71" s="26">
        <f>IF(B71&gt;MAX(Schedule!$D$6:$D$1565),"",SUMIFS(Schedule!$J$6:$J$1565,Schedule!$D$6:$D$1565,B71))</f>
        <v>0</v>
      </c>
      <c r="D71" s="26">
        <f>IF(B71&gt;MAX(Schedule!$D$6:$D$1565),"",SUMIFS(Schedule!$I$6:$I$1565,Schedule!$D$6:$D$1565,B71))</f>
        <v>0</v>
      </c>
      <c r="E71" s="26">
        <f>IF(B71&gt;MAX(Schedule!$D$6:$D$1565),"",$D$21-SUMIFS(Schedule!$J$6:$J$1565,Schedule!$D$6:$D$1565,"&lt;="&amp;B71))</f>
        <v>0</v>
      </c>
    </row>
    <row r="72" spans="2:5">
      <c r="B72" s="25">
        <v>34</v>
      </c>
      <c r="C72" s="26">
        <f>IF(B72&gt;MAX(Schedule!$D$6:$D$1565),"",SUMIFS(Schedule!$J$6:$J$1565,Schedule!$D$6:$D$1565,B72))</f>
        <v>0</v>
      </c>
      <c r="D72" s="26">
        <f>IF(B72&gt;MAX(Schedule!$D$6:$D$1565),"",SUMIFS(Schedule!$I$6:$I$1565,Schedule!$D$6:$D$1565,B72))</f>
        <v>0</v>
      </c>
      <c r="E72" s="26">
        <f>IF(B72&gt;MAX(Schedule!$D$6:$D$1565),"",$D$21-SUMIFS(Schedule!$J$6:$J$1565,Schedule!$D$6:$D$1565,"&lt;="&amp;B72))</f>
        <v>0</v>
      </c>
    </row>
    <row r="73" spans="2:5">
      <c r="B73" s="25">
        <v>35</v>
      </c>
      <c r="C73" s="26">
        <f>IF(B73&gt;MAX(Schedule!$D$6:$D$1565),"",SUMIFS(Schedule!$J$6:$J$1565,Schedule!$D$6:$D$1565,B73))</f>
        <v>0</v>
      </c>
      <c r="D73" s="26">
        <f>IF(B73&gt;MAX(Schedule!$D$6:$D$1565),"",SUMIFS(Schedule!$I$6:$I$1565,Schedule!$D$6:$D$1565,B73))</f>
        <v>0</v>
      </c>
      <c r="E73" s="26">
        <f>IF(B73&gt;MAX(Schedule!$D$6:$D$1565),"",$D$21-SUMIFS(Schedule!$J$6:$J$1565,Schedule!$D$6:$D$1565,"&lt;="&amp;B73))</f>
        <v>0</v>
      </c>
    </row>
    <row r="74" spans="2:5">
      <c r="B74" s="25">
        <v>36</v>
      </c>
      <c r="C74" s="26">
        <f>IF(B74&gt;MAX(Schedule!$D$6:$D$1565),"",SUMIFS(Schedule!$J$6:$J$1565,Schedule!$D$6:$D$1565,B74))</f>
        <v>0</v>
      </c>
      <c r="D74" s="26">
        <f>IF(B74&gt;MAX(Schedule!$D$6:$D$1565),"",SUMIFS(Schedule!$I$6:$I$1565,Schedule!$D$6:$D$1565,B74))</f>
        <v>0</v>
      </c>
      <c r="E74" s="26">
        <f>IF(B74&gt;MAX(Schedule!$D$6:$D$1565),"",$D$21-SUMIFS(Schedule!$J$6:$J$1565,Schedule!$D$6:$D$1565,"&lt;="&amp;B74))</f>
        <v>0</v>
      </c>
    </row>
    <row r="75" spans="2:5">
      <c r="B75" s="25">
        <v>37</v>
      </c>
      <c r="C75" s="26">
        <f>IF(B75&gt;MAX(Schedule!$D$6:$D$1565),"",SUMIFS(Schedule!$J$6:$J$1565,Schedule!$D$6:$D$1565,B75))</f>
        <v>0</v>
      </c>
      <c r="D75" s="26">
        <f>IF(B75&gt;MAX(Schedule!$D$6:$D$1565),"",SUMIFS(Schedule!$I$6:$I$1565,Schedule!$D$6:$D$1565,B75))</f>
        <v>0</v>
      </c>
      <c r="E75" s="26">
        <f>IF(B75&gt;MAX(Schedule!$D$6:$D$1565),"",$D$21-SUMIFS(Schedule!$J$6:$J$1565,Schedule!$D$6:$D$1565,"&lt;="&amp;B75))</f>
        <v>0</v>
      </c>
    </row>
    <row r="76" spans="2:5">
      <c r="B76" s="25">
        <v>38</v>
      </c>
      <c r="C76" s="26">
        <f>IF(B76&gt;MAX(Schedule!$D$6:$D$1565),"",SUMIFS(Schedule!$J$6:$J$1565,Schedule!$D$6:$D$1565,B76))</f>
        <v>0</v>
      </c>
      <c r="D76" s="26">
        <f>IF(B76&gt;MAX(Schedule!$D$6:$D$1565),"",SUMIFS(Schedule!$I$6:$I$1565,Schedule!$D$6:$D$1565,B76))</f>
        <v>0</v>
      </c>
      <c r="E76" s="26">
        <f>IF(B76&gt;MAX(Schedule!$D$6:$D$1565),"",$D$21-SUMIFS(Schedule!$J$6:$J$1565,Schedule!$D$6:$D$1565,"&lt;="&amp;B76))</f>
        <v>0</v>
      </c>
    </row>
    <row r="77" spans="2:5">
      <c r="B77" s="25">
        <v>39</v>
      </c>
      <c r="C77" s="26">
        <f>IF(B77&gt;MAX(Schedule!$D$6:$D$1565),"",SUMIFS(Schedule!$J$6:$J$1565,Schedule!$D$6:$D$1565,B77))</f>
        <v>0</v>
      </c>
      <c r="D77" s="26">
        <f>IF(B77&gt;MAX(Schedule!$D$6:$D$1565),"",SUMIFS(Schedule!$I$6:$I$1565,Schedule!$D$6:$D$1565,B77))</f>
        <v>0</v>
      </c>
      <c r="E77" s="26">
        <f>IF(B77&gt;MAX(Schedule!$D$6:$D$1565),"",$D$21-SUMIFS(Schedule!$J$6:$J$1565,Schedule!$D$6:$D$1565,"&lt;="&amp;B77))</f>
        <v>0</v>
      </c>
    </row>
    <row r="78" spans="2:5">
      <c r="B78" s="25">
        <v>40</v>
      </c>
      <c r="C78" s="26">
        <f>IF(B78&gt;MAX(Schedule!$D$6:$D$1565),"",SUMIFS(Schedule!$J$6:$J$1565,Schedule!$D$6:$D$1565,B78))</f>
        <v>0</v>
      </c>
      <c r="D78" s="26">
        <f>IF(B78&gt;MAX(Schedule!$D$6:$D$1565),"",SUMIFS(Schedule!$I$6:$I$1565,Schedule!$D$6:$D$1565,B78))</f>
        <v>0</v>
      </c>
      <c r="E78" s="26">
        <f>IF(B78&gt;MAX(Schedule!$D$6:$D$1565),"",$D$21-SUMIFS(Schedule!$J$6:$J$1565,Schedule!$D$6:$D$1565,"&lt;="&amp;B78))</f>
        <v>0</v>
      </c>
    </row>
  </sheetData>
  <sheetProtection sheet="1" objects="1" scenarios="1" formatColumns="0" formatRows="0"/>
  <mergeCells count="6">
    <mergeCell ref="G5:I5"/>
    <mergeCell ref="G6:I6"/>
    <mergeCell ref="K5:L5"/>
    <mergeCell ref="K6:L6"/>
    <mergeCell ref="M5:N5"/>
    <mergeCell ref="M6:N6"/>
  </mergeCells>
  <dataValidations count="1">
    <dataValidation type="list" allowBlank="1" showInputMessage="1" showErrorMessage="1" sqref="D9">
      <formula1>"10,15,20,25,30,40"</formula1>
    </dataValidation>
  </dataValidations>
  <pageMargins left="0.4" right="0.4" top="0.5" bottom="0.5" header="0.3" footer="0.3"/>
  <pageSetup paperSize="1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156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3.28515625" style="1" customWidth="1"/>
    <col min="2" max="2" width="7.7109375" style="1" customWidth="1"/>
    <col min="3" max="3" width="11.7109375" style="1" customWidth="1"/>
    <col min="4" max="4" width="6.7109375" style="1" customWidth="1"/>
    <col min="5" max="5" width="15.7109375" style="1" customWidth="1"/>
    <col min="6" max="8" width="12.7109375" style="1" customWidth="1"/>
    <col min="9" max="9" width="11.7109375" style="1" customWidth="1"/>
    <col min="10" max="10" width="12.7109375" style="1" customWidth="1"/>
    <col min="11" max="11" width="15.7109375" style="1" customWidth="1"/>
    <col min="12" max="12" width="13.7109375" style="1" customWidth="1"/>
    <col min="13" max="13" width="10.7109375" style="1" customWidth="1"/>
    <col min="14" max="14" width="8.7109375" style="1" customWidth="1"/>
    <col min="15" max="61" width="9.7109375" style="1" customWidth="1"/>
  </cols>
  <sheetData>
    <row r="2" spans="2:14" ht="32" customHeight="1">
      <c r="B2" s="27" t="s">
        <v>49</v>
      </c>
    </row>
    <row r="3" spans="2:14">
      <c r="B3" s="3" t="s">
        <v>50</v>
      </c>
    </row>
    <row r="5" spans="2:14" ht="30" customHeight="1">
      <c r="B5" s="28" t="s">
        <v>37</v>
      </c>
      <c r="C5" s="29" t="s">
        <v>38</v>
      </c>
      <c r="D5" s="29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29</v>
      </c>
      <c r="M5" s="28" t="s">
        <v>47</v>
      </c>
      <c r="N5" s="28" t="s">
        <v>48</v>
      </c>
    </row>
    <row r="6" spans="2:14">
      <c r="B6" s="30">
        <f>IF('Mortgage Calculator'!$D$21&gt;0,1,"")</f>
        <v>1</v>
      </c>
      <c r="C6" s="31">
        <f>IF(B6="","",EDATE('Mortgage Calculator'!$D$10,B6-1))</f>
        <v>0</v>
      </c>
      <c r="D6" s="30">
        <f>IF(B6="","",INT((B6-1)/12)+1)</f>
        <v>0</v>
      </c>
      <c r="E6" s="32">
        <f>IF(B6="","",'Mortgage Calculator'!$D$21)</f>
        <v>0</v>
      </c>
      <c r="F6" s="32">
        <f>IF(B6="","",IF(B6&gt;='Mortgage Calculator'!$D$22,E6+I6,MIN('Mortgage Calculator'!$D$23,E6+I6)))</f>
        <v>0</v>
      </c>
      <c r="G6" s="33"/>
      <c r="H6" s="32">
        <f>IF(B6="","",MAX(0,MIN('Mortgage Calculator'!$D$17+N(G6),E6+I6-F6)))</f>
        <v>0</v>
      </c>
      <c r="I6" s="32">
        <f>IF(B6="","",ROUND(E6*'Mortgage Calculator'!$D$8/12,2))</f>
        <v>0</v>
      </c>
      <c r="J6" s="32">
        <f>IF(B6="","",F6+H6-I6)</f>
        <v>0</v>
      </c>
      <c r="K6" s="34">
        <f>IF(B6="","",ROUND(E6-J6,2))</f>
        <v>0</v>
      </c>
      <c r="L6" s="35">
        <f>IF(B6="","",I6)</f>
        <v>0</v>
      </c>
      <c r="M6" s="32">
        <f>IF(B6="","",IF(AND('Mortgage Calculator'!$D$21/'Mortgage Calculator'!$D$6&gt;0.8,E6/'Mortgage Calculator'!$D$6&gt;0.78),ROUND('Mortgage Calculator'!$D$21*'Mortgage Calculator'!$D$15/12,2),0))</f>
        <v>0</v>
      </c>
      <c r="N6" s="36">
        <f>IF(B6="","",1-K6/'Mortgage Calculator'!$D$6)</f>
        <v>0</v>
      </c>
    </row>
    <row r="7" spans="2:14">
      <c r="B7" s="30">
        <f>IF(B6="","",IF(K6&gt;0.005,B6+1,""))</f>
        <v>0</v>
      </c>
      <c r="C7" s="31">
        <f>IF(B7="","",EDATE('Mortgage Calculator'!$D$10,B7-1))</f>
        <v>0</v>
      </c>
      <c r="D7" s="30">
        <f>IF(B7="","",INT((B7-1)/12)+1)</f>
        <v>0</v>
      </c>
      <c r="E7" s="32">
        <f>IF(B7="","",K6)</f>
        <v>0</v>
      </c>
      <c r="F7" s="32">
        <f>IF(B7="","",IF(B7&gt;='Mortgage Calculator'!$D$22,E7+I7,MIN('Mortgage Calculator'!$D$23,E7+I7)))</f>
        <v>0</v>
      </c>
      <c r="G7" s="33"/>
      <c r="H7" s="32">
        <f>IF(B7="","",MAX(0,MIN('Mortgage Calculator'!$D$17+N(G7),E7+I7-F7)))</f>
        <v>0</v>
      </c>
      <c r="I7" s="32">
        <f>IF(B7="","",ROUND(E7*'Mortgage Calculator'!$D$8/12,2))</f>
        <v>0</v>
      </c>
      <c r="J7" s="32">
        <f>IF(B7="","",F7+H7-I7)</f>
        <v>0</v>
      </c>
      <c r="K7" s="34">
        <f>IF(B7="","",ROUND(E7-J7,2))</f>
        <v>0</v>
      </c>
      <c r="L7" s="35">
        <f>IF(B7="","",L6+I7)</f>
        <v>0</v>
      </c>
      <c r="M7" s="32">
        <f>IF(B7="","",IF(AND('Mortgage Calculator'!$D$21/'Mortgage Calculator'!$D$6&gt;0.8,E7/'Mortgage Calculator'!$D$6&gt;0.78),ROUND('Mortgage Calculator'!$D$21*'Mortgage Calculator'!$D$15/12,2),0))</f>
        <v>0</v>
      </c>
      <c r="N7" s="36">
        <f>IF(B7="","",1-K7/'Mortgage Calculator'!$D$6)</f>
        <v>0</v>
      </c>
    </row>
    <row r="8" spans="2:14">
      <c r="B8" s="30">
        <f>IF(B7="","",IF(K7&gt;0.005,B7+1,""))</f>
        <v>0</v>
      </c>
      <c r="C8" s="31">
        <f>IF(B8="","",EDATE('Mortgage Calculator'!$D$10,B8-1))</f>
        <v>0</v>
      </c>
      <c r="D8" s="30">
        <f>IF(B8="","",INT((B8-1)/12)+1)</f>
        <v>0</v>
      </c>
      <c r="E8" s="32">
        <f>IF(B8="","",K7)</f>
        <v>0</v>
      </c>
      <c r="F8" s="32">
        <f>IF(B8="","",IF(B8&gt;='Mortgage Calculator'!$D$22,E8+I8,MIN('Mortgage Calculator'!$D$23,E8+I8)))</f>
        <v>0</v>
      </c>
      <c r="G8" s="33"/>
      <c r="H8" s="32">
        <f>IF(B8="","",MAX(0,MIN('Mortgage Calculator'!$D$17+N(G8),E8+I8-F8)))</f>
        <v>0</v>
      </c>
      <c r="I8" s="32">
        <f>IF(B8="","",ROUND(E8*'Mortgage Calculator'!$D$8/12,2))</f>
        <v>0</v>
      </c>
      <c r="J8" s="32">
        <f>IF(B8="","",F8+H8-I8)</f>
        <v>0</v>
      </c>
      <c r="K8" s="34">
        <f>IF(B8="","",ROUND(E8-J8,2))</f>
        <v>0</v>
      </c>
      <c r="L8" s="35">
        <f>IF(B8="","",L7+I8)</f>
        <v>0</v>
      </c>
      <c r="M8" s="32">
        <f>IF(B8="","",IF(AND('Mortgage Calculator'!$D$21/'Mortgage Calculator'!$D$6&gt;0.8,E8/'Mortgage Calculator'!$D$6&gt;0.78),ROUND('Mortgage Calculator'!$D$21*'Mortgage Calculator'!$D$15/12,2),0))</f>
        <v>0</v>
      </c>
      <c r="N8" s="36">
        <f>IF(B8="","",1-K8/'Mortgage Calculator'!$D$6)</f>
        <v>0</v>
      </c>
    </row>
    <row r="9" spans="2:14">
      <c r="B9" s="30">
        <f>IF(B8="","",IF(K8&gt;0.005,B8+1,""))</f>
        <v>0</v>
      </c>
      <c r="C9" s="31">
        <f>IF(B9="","",EDATE('Mortgage Calculator'!$D$10,B9-1))</f>
        <v>0</v>
      </c>
      <c r="D9" s="30">
        <f>IF(B9="","",INT((B9-1)/12)+1)</f>
        <v>0</v>
      </c>
      <c r="E9" s="32">
        <f>IF(B9="","",K8)</f>
        <v>0</v>
      </c>
      <c r="F9" s="32">
        <f>IF(B9="","",IF(B9&gt;='Mortgage Calculator'!$D$22,E9+I9,MIN('Mortgage Calculator'!$D$23,E9+I9)))</f>
        <v>0</v>
      </c>
      <c r="G9" s="33"/>
      <c r="H9" s="32">
        <f>IF(B9="","",MAX(0,MIN('Mortgage Calculator'!$D$17+N(G9),E9+I9-F9)))</f>
        <v>0</v>
      </c>
      <c r="I9" s="32">
        <f>IF(B9="","",ROUND(E9*'Mortgage Calculator'!$D$8/12,2))</f>
        <v>0</v>
      </c>
      <c r="J9" s="32">
        <f>IF(B9="","",F9+H9-I9)</f>
        <v>0</v>
      </c>
      <c r="K9" s="34">
        <f>IF(B9="","",ROUND(E9-J9,2))</f>
        <v>0</v>
      </c>
      <c r="L9" s="35">
        <f>IF(B9="","",L8+I9)</f>
        <v>0</v>
      </c>
      <c r="M9" s="32">
        <f>IF(B9="","",IF(AND('Mortgage Calculator'!$D$21/'Mortgage Calculator'!$D$6&gt;0.8,E9/'Mortgage Calculator'!$D$6&gt;0.78),ROUND('Mortgage Calculator'!$D$21*'Mortgage Calculator'!$D$15/12,2),0))</f>
        <v>0</v>
      </c>
      <c r="N9" s="36">
        <f>IF(B9="","",1-K9/'Mortgage Calculator'!$D$6)</f>
        <v>0</v>
      </c>
    </row>
    <row r="10" spans="2:14">
      <c r="B10" s="30">
        <f>IF(B9="","",IF(K9&gt;0.005,B9+1,""))</f>
        <v>0</v>
      </c>
      <c r="C10" s="31">
        <f>IF(B10="","",EDATE('Mortgage Calculator'!$D$10,B10-1))</f>
        <v>0</v>
      </c>
      <c r="D10" s="30">
        <f>IF(B10="","",INT((B10-1)/12)+1)</f>
        <v>0</v>
      </c>
      <c r="E10" s="32">
        <f>IF(B10="","",K9)</f>
        <v>0</v>
      </c>
      <c r="F10" s="32">
        <f>IF(B10="","",IF(B10&gt;='Mortgage Calculator'!$D$22,E10+I10,MIN('Mortgage Calculator'!$D$23,E10+I10)))</f>
        <v>0</v>
      </c>
      <c r="G10" s="33"/>
      <c r="H10" s="32">
        <f>IF(B10="","",MAX(0,MIN('Mortgage Calculator'!$D$17+N(G10),E10+I10-F10)))</f>
        <v>0</v>
      </c>
      <c r="I10" s="32">
        <f>IF(B10="","",ROUND(E10*'Mortgage Calculator'!$D$8/12,2))</f>
        <v>0</v>
      </c>
      <c r="J10" s="32">
        <f>IF(B10="","",F10+H10-I10)</f>
        <v>0</v>
      </c>
      <c r="K10" s="34">
        <f>IF(B10="","",ROUND(E10-J10,2))</f>
        <v>0</v>
      </c>
      <c r="L10" s="35">
        <f>IF(B10="","",L9+I10)</f>
        <v>0</v>
      </c>
      <c r="M10" s="32">
        <f>IF(B10="","",IF(AND('Mortgage Calculator'!$D$21/'Mortgage Calculator'!$D$6&gt;0.8,E10/'Mortgage Calculator'!$D$6&gt;0.78),ROUND('Mortgage Calculator'!$D$21*'Mortgage Calculator'!$D$15/12,2),0))</f>
        <v>0</v>
      </c>
      <c r="N10" s="36">
        <f>IF(B10="","",1-K10/'Mortgage Calculator'!$D$6)</f>
        <v>0</v>
      </c>
    </row>
    <row r="11" spans="2:14">
      <c r="B11" s="30">
        <f>IF(B10="","",IF(K10&gt;0.005,B10+1,""))</f>
        <v>0</v>
      </c>
      <c r="C11" s="31">
        <f>IF(B11="","",EDATE('Mortgage Calculator'!$D$10,B11-1))</f>
        <v>0</v>
      </c>
      <c r="D11" s="30">
        <f>IF(B11="","",INT((B11-1)/12)+1)</f>
        <v>0</v>
      </c>
      <c r="E11" s="32">
        <f>IF(B11="","",K10)</f>
        <v>0</v>
      </c>
      <c r="F11" s="32">
        <f>IF(B11="","",IF(B11&gt;='Mortgage Calculator'!$D$22,E11+I11,MIN('Mortgage Calculator'!$D$23,E11+I11)))</f>
        <v>0</v>
      </c>
      <c r="G11" s="33"/>
      <c r="H11" s="32">
        <f>IF(B11="","",MAX(0,MIN('Mortgage Calculator'!$D$17+N(G11),E11+I11-F11)))</f>
        <v>0</v>
      </c>
      <c r="I11" s="32">
        <f>IF(B11="","",ROUND(E11*'Mortgage Calculator'!$D$8/12,2))</f>
        <v>0</v>
      </c>
      <c r="J11" s="32">
        <f>IF(B11="","",F11+H11-I11)</f>
        <v>0</v>
      </c>
      <c r="K11" s="34">
        <f>IF(B11="","",ROUND(E11-J11,2))</f>
        <v>0</v>
      </c>
      <c r="L11" s="35">
        <f>IF(B11="","",L10+I11)</f>
        <v>0</v>
      </c>
      <c r="M11" s="32">
        <f>IF(B11="","",IF(AND('Mortgage Calculator'!$D$21/'Mortgage Calculator'!$D$6&gt;0.8,E11/'Mortgage Calculator'!$D$6&gt;0.78),ROUND('Mortgage Calculator'!$D$21*'Mortgage Calculator'!$D$15/12,2),0))</f>
        <v>0</v>
      </c>
      <c r="N11" s="36">
        <f>IF(B11="","",1-K11/'Mortgage Calculator'!$D$6)</f>
        <v>0</v>
      </c>
    </row>
    <row r="12" spans="2:14">
      <c r="B12" s="30">
        <f>IF(B11="","",IF(K11&gt;0.005,B11+1,""))</f>
        <v>0</v>
      </c>
      <c r="C12" s="31">
        <f>IF(B12="","",EDATE('Mortgage Calculator'!$D$10,B12-1))</f>
        <v>0</v>
      </c>
      <c r="D12" s="30">
        <f>IF(B12="","",INT((B12-1)/12)+1)</f>
        <v>0</v>
      </c>
      <c r="E12" s="32">
        <f>IF(B12="","",K11)</f>
        <v>0</v>
      </c>
      <c r="F12" s="32">
        <f>IF(B12="","",IF(B12&gt;='Mortgage Calculator'!$D$22,E12+I12,MIN('Mortgage Calculator'!$D$23,E12+I12)))</f>
        <v>0</v>
      </c>
      <c r="G12" s="33"/>
      <c r="H12" s="32">
        <f>IF(B12="","",MAX(0,MIN('Mortgage Calculator'!$D$17+N(G12),E12+I12-F12)))</f>
        <v>0</v>
      </c>
      <c r="I12" s="32">
        <f>IF(B12="","",ROUND(E12*'Mortgage Calculator'!$D$8/12,2))</f>
        <v>0</v>
      </c>
      <c r="J12" s="32">
        <f>IF(B12="","",F12+H12-I12)</f>
        <v>0</v>
      </c>
      <c r="K12" s="34">
        <f>IF(B12="","",ROUND(E12-J12,2))</f>
        <v>0</v>
      </c>
      <c r="L12" s="35">
        <f>IF(B12="","",L11+I12)</f>
        <v>0</v>
      </c>
      <c r="M12" s="32">
        <f>IF(B12="","",IF(AND('Mortgage Calculator'!$D$21/'Mortgage Calculator'!$D$6&gt;0.8,E12/'Mortgage Calculator'!$D$6&gt;0.78),ROUND('Mortgage Calculator'!$D$21*'Mortgage Calculator'!$D$15/12,2),0))</f>
        <v>0</v>
      </c>
      <c r="N12" s="36">
        <f>IF(B12="","",1-K12/'Mortgage Calculator'!$D$6)</f>
        <v>0</v>
      </c>
    </row>
    <row r="13" spans="2:14">
      <c r="B13" s="30">
        <f>IF(B12="","",IF(K12&gt;0.005,B12+1,""))</f>
        <v>0</v>
      </c>
      <c r="C13" s="31">
        <f>IF(B13="","",EDATE('Mortgage Calculator'!$D$10,B13-1))</f>
        <v>0</v>
      </c>
      <c r="D13" s="30">
        <f>IF(B13="","",INT((B13-1)/12)+1)</f>
        <v>0</v>
      </c>
      <c r="E13" s="32">
        <f>IF(B13="","",K12)</f>
        <v>0</v>
      </c>
      <c r="F13" s="32">
        <f>IF(B13="","",IF(B13&gt;='Mortgage Calculator'!$D$22,E13+I13,MIN('Mortgage Calculator'!$D$23,E13+I13)))</f>
        <v>0</v>
      </c>
      <c r="G13" s="33"/>
      <c r="H13" s="32">
        <f>IF(B13="","",MAX(0,MIN('Mortgage Calculator'!$D$17+N(G13),E13+I13-F13)))</f>
        <v>0</v>
      </c>
      <c r="I13" s="32">
        <f>IF(B13="","",ROUND(E13*'Mortgage Calculator'!$D$8/12,2))</f>
        <v>0</v>
      </c>
      <c r="J13" s="32">
        <f>IF(B13="","",F13+H13-I13)</f>
        <v>0</v>
      </c>
      <c r="K13" s="34">
        <f>IF(B13="","",ROUND(E13-J13,2))</f>
        <v>0</v>
      </c>
      <c r="L13" s="35">
        <f>IF(B13="","",L12+I13)</f>
        <v>0</v>
      </c>
      <c r="M13" s="32">
        <f>IF(B13="","",IF(AND('Mortgage Calculator'!$D$21/'Mortgage Calculator'!$D$6&gt;0.8,E13/'Mortgage Calculator'!$D$6&gt;0.78),ROUND('Mortgage Calculator'!$D$21*'Mortgage Calculator'!$D$15/12,2),0))</f>
        <v>0</v>
      </c>
      <c r="N13" s="36">
        <f>IF(B13="","",1-K13/'Mortgage Calculator'!$D$6)</f>
        <v>0</v>
      </c>
    </row>
    <row r="14" spans="2:14">
      <c r="B14" s="30">
        <f>IF(B13="","",IF(K13&gt;0.005,B13+1,""))</f>
        <v>0</v>
      </c>
      <c r="C14" s="31">
        <f>IF(B14="","",EDATE('Mortgage Calculator'!$D$10,B14-1))</f>
        <v>0</v>
      </c>
      <c r="D14" s="30">
        <f>IF(B14="","",INT((B14-1)/12)+1)</f>
        <v>0</v>
      </c>
      <c r="E14" s="32">
        <f>IF(B14="","",K13)</f>
        <v>0</v>
      </c>
      <c r="F14" s="32">
        <f>IF(B14="","",IF(B14&gt;='Mortgage Calculator'!$D$22,E14+I14,MIN('Mortgage Calculator'!$D$23,E14+I14)))</f>
        <v>0</v>
      </c>
      <c r="G14" s="33"/>
      <c r="H14" s="32">
        <f>IF(B14="","",MAX(0,MIN('Mortgage Calculator'!$D$17+N(G14),E14+I14-F14)))</f>
        <v>0</v>
      </c>
      <c r="I14" s="32">
        <f>IF(B14="","",ROUND(E14*'Mortgage Calculator'!$D$8/12,2))</f>
        <v>0</v>
      </c>
      <c r="J14" s="32">
        <f>IF(B14="","",F14+H14-I14)</f>
        <v>0</v>
      </c>
      <c r="K14" s="34">
        <f>IF(B14="","",ROUND(E14-J14,2))</f>
        <v>0</v>
      </c>
      <c r="L14" s="35">
        <f>IF(B14="","",L13+I14)</f>
        <v>0</v>
      </c>
      <c r="M14" s="32">
        <f>IF(B14="","",IF(AND('Mortgage Calculator'!$D$21/'Mortgage Calculator'!$D$6&gt;0.8,E14/'Mortgage Calculator'!$D$6&gt;0.78),ROUND('Mortgage Calculator'!$D$21*'Mortgage Calculator'!$D$15/12,2),0))</f>
        <v>0</v>
      </c>
      <c r="N14" s="36">
        <f>IF(B14="","",1-K14/'Mortgage Calculator'!$D$6)</f>
        <v>0</v>
      </c>
    </row>
    <row r="15" spans="2:14">
      <c r="B15" s="30">
        <f>IF(B14="","",IF(K14&gt;0.005,B14+1,""))</f>
        <v>0</v>
      </c>
      <c r="C15" s="31">
        <f>IF(B15="","",EDATE('Mortgage Calculator'!$D$10,B15-1))</f>
        <v>0</v>
      </c>
      <c r="D15" s="30">
        <f>IF(B15="","",INT((B15-1)/12)+1)</f>
        <v>0</v>
      </c>
      <c r="E15" s="32">
        <f>IF(B15="","",K14)</f>
        <v>0</v>
      </c>
      <c r="F15" s="32">
        <f>IF(B15="","",IF(B15&gt;='Mortgage Calculator'!$D$22,E15+I15,MIN('Mortgage Calculator'!$D$23,E15+I15)))</f>
        <v>0</v>
      </c>
      <c r="G15" s="33"/>
      <c r="H15" s="32">
        <f>IF(B15="","",MAX(0,MIN('Mortgage Calculator'!$D$17+N(G15),E15+I15-F15)))</f>
        <v>0</v>
      </c>
      <c r="I15" s="32">
        <f>IF(B15="","",ROUND(E15*'Mortgage Calculator'!$D$8/12,2))</f>
        <v>0</v>
      </c>
      <c r="J15" s="32">
        <f>IF(B15="","",F15+H15-I15)</f>
        <v>0</v>
      </c>
      <c r="K15" s="34">
        <f>IF(B15="","",ROUND(E15-J15,2))</f>
        <v>0</v>
      </c>
      <c r="L15" s="35">
        <f>IF(B15="","",L14+I15)</f>
        <v>0</v>
      </c>
      <c r="M15" s="32">
        <f>IF(B15="","",IF(AND('Mortgage Calculator'!$D$21/'Mortgage Calculator'!$D$6&gt;0.8,E15/'Mortgage Calculator'!$D$6&gt;0.78),ROUND('Mortgage Calculator'!$D$21*'Mortgage Calculator'!$D$15/12,2),0))</f>
        <v>0</v>
      </c>
      <c r="N15" s="36">
        <f>IF(B15="","",1-K15/'Mortgage Calculator'!$D$6)</f>
        <v>0</v>
      </c>
    </row>
    <row r="16" spans="2:14">
      <c r="B16" s="30">
        <f>IF(B15="","",IF(K15&gt;0.005,B15+1,""))</f>
        <v>0</v>
      </c>
      <c r="C16" s="31">
        <f>IF(B16="","",EDATE('Mortgage Calculator'!$D$10,B16-1))</f>
        <v>0</v>
      </c>
      <c r="D16" s="30">
        <f>IF(B16="","",INT((B16-1)/12)+1)</f>
        <v>0</v>
      </c>
      <c r="E16" s="32">
        <f>IF(B16="","",K15)</f>
        <v>0</v>
      </c>
      <c r="F16" s="32">
        <f>IF(B16="","",IF(B16&gt;='Mortgage Calculator'!$D$22,E16+I16,MIN('Mortgage Calculator'!$D$23,E16+I16)))</f>
        <v>0</v>
      </c>
      <c r="G16" s="33"/>
      <c r="H16" s="32">
        <f>IF(B16="","",MAX(0,MIN('Mortgage Calculator'!$D$17+N(G16),E16+I16-F16)))</f>
        <v>0</v>
      </c>
      <c r="I16" s="32">
        <f>IF(B16="","",ROUND(E16*'Mortgage Calculator'!$D$8/12,2))</f>
        <v>0</v>
      </c>
      <c r="J16" s="32">
        <f>IF(B16="","",F16+H16-I16)</f>
        <v>0</v>
      </c>
      <c r="K16" s="34">
        <f>IF(B16="","",ROUND(E16-J16,2))</f>
        <v>0</v>
      </c>
      <c r="L16" s="35">
        <f>IF(B16="","",L15+I16)</f>
        <v>0</v>
      </c>
      <c r="M16" s="32">
        <f>IF(B16="","",IF(AND('Mortgage Calculator'!$D$21/'Mortgage Calculator'!$D$6&gt;0.8,E16/'Mortgage Calculator'!$D$6&gt;0.78),ROUND('Mortgage Calculator'!$D$21*'Mortgage Calculator'!$D$15/12,2),0))</f>
        <v>0</v>
      </c>
      <c r="N16" s="36">
        <f>IF(B16="","",1-K16/'Mortgage Calculator'!$D$6)</f>
        <v>0</v>
      </c>
    </row>
    <row r="17" spans="2:14">
      <c r="B17" s="30">
        <f>IF(B16="","",IF(K16&gt;0.005,B16+1,""))</f>
        <v>0</v>
      </c>
      <c r="C17" s="31">
        <f>IF(B17="","",EDATE('Mortgage Calculator'!$D$10,B17-1))</f>
        <v>0</v>
      </c>
      <c r="D17" s="30">
        <f>IF(B17="","",INT((B17-1)/12)+1)</f>
        <v>0</v>
      </c>
      <c r="E17" s="32">
        <f>IF(B17="","",K16)</f>
        <v>0</v>
      </c>
      <c r="F17" s="32">
        <f>IF(B17="","",IF(B17&gt;='Mortgage Calculator'!$D$22,E17+I17,MIN('Mortgage Calculator'!$D$23,E17+I17)))</f>
        <v>0</v>
      </c>
      <c r="G17" s="33"/>
      <c r="H17" s="32">
        <f>IF(B17="","",MAX(0,MIN('Mortgage Calculator'!$D$17+N(G17),E17+I17-F17)))</f>
        <v>0</v>
      </c>
      <c r="I17" s="32">
        <f>IF(B17="","",ROUND(E17*'Mortgage Calculator'!$D$8/12,2))</f>
        <v>0</v>
      </c>
      <c r="J17" s="32">
        <f>IF(B17="","",F17+H17-I17)</f>
        <v>0</v>
      </c>
      <c r="K17" s="34">
        <f>IF(B17="","",ROUND(E17-J17,2))</f>
        <v>0</v>
      </c>
      <c r="L17" s="35">
        <f>IF(B17="","",L16+I17)</f>
        <v>0</v>
      </c>
      <c r="M17" s="32">
        <f>IF(B17="","",IF(AND('Mortgage Calculator'!$D$21/'Mortgage Calculator'!$D$6&gt;0.8,E17/'Mortgage Calculator'!$D$6&gt;0.78),ROUND('Mortgage Calculator'!$D$21*'Mortgage Calculator'!$D$15/12,2),0))</f>
        <v>0</v>
      </c>
      <c r="N17" s="36">
        <f>IF(B17="","",1-K17/'Mortgage Calculator'!$D$6)</f>
        <v>0</v>
      </c>
    </row>
    <row r="18" spans="2:14">
      <c r="B18" s="30">
        <f>IF(B17="","",IF(K17&gt;0.005,B17+1,""))</f>
        <v>0</v>
      </c>
      <c r="C18" s="31">
        <f>IF(B18="","",EDATE('Mortgage Calculator'!$D$10,B18-1))</f>
        <v>0</v>
      </c>
      <c r="D18" s="30">
        <f>IF(B18="","",INT((B18-1)/12)+1)</f>
        <v>0</v>
      </c>
      <c r="E18" s="32">
        <f>IF(B18="","",K17)</f>
        <v>0</v>
      </c>
      <c r="F18" s="32">
        <f>IF(B18="","",IF(B18&gt;='Mortgage Calculator'!$D$22,E18+I18,MIN('Mortgage Calculator'!$D$23,E18+I18)))</f>
        <v>0</v>
      </c>
      <c r="G18" s="33"/>
      <c r="H18" s="32">
        <f>IF(B18="","",MAX(0,MIN('Mortgage Calculator'!$D$17+N(G18),E18+I18-F18)))</f>
        <v>0</v>
      </c>
      <c r="I18" s="32">
        <f>IF(B18="","",ROUND(E18*'Mortgage Calculator'!$D$8/12,2))</f>
        <v>0</v>
      </c>
      <c r="J18" s="32">
        <f>IF(B18="","",F18+H18-I18)</f>
        <v>0</v>
      </c>
      <c r="K18" s="34">
        <f>IF(B18="","",ROUND(E18-J18,2))</f>
        <v>0</v>
      </c>
      <c r="L18" s="35">
        <f>IF(B18="","",L17+I18)</f>
        <v>0</v>
      </c>
      <c r="M18" s="32">
        <f>IF(B18="","",IF(AND('Mortgage Calculator'!$D$21/'Mortgage Calculator'!$D$6&gt;0.8,E18/'Mortgage Calculator'!$D$6&gt;0.78),ROUND('Mortgage Calculator'!$D$21*'Mortgage Calculator'!$D$15/12,2),0))</f>
        <v>0</v>
      </c>
      <c r="N18" s="36">
        <f>IF(B18="","",1-K18/'Mortgage Calculator'!$D$6)</f>
        <v>0</v>
      </c>
    </row>
    <row r="19" spans="2:14">
      <c r="B19" s="30">
        <f>IF(B18="","",IF(K18&gt;0.005,B18+1,""))</f>
        <v>0</v>
      </c>
      <c r="C19" s="31">
        <f>IF(B19="","",EDATE('Mortgage Calculator'!$D$10,B19-1))</f>
        <v>0</v>
      </c>
      <c r="D19" s="30">
        <f>IF(B19="","",INT((B19-1)/12)+1)</f>
        <v>0</v>
      </c>
      <c r="E19" s="32">
        <f>IF(B19="","",K18)</f>
        <v>0</v>
      </c>
      <c r="F19" s="32">
        <f>IF(B19="","",IF(B19&gt;='Mortgage Calculator'!$D$22,E19+I19,MIN('Mortgage Calculator'!$D$23,E19+I19)))</f>
        <v>0</v>
      </c>
      <c r="G19" s="33"/>
      <c r="H19" s="32">
        <f>IF(B19="","",MAX(0,MIN('Mortgage Calculator'!$D$17+N(G19),E19+I19-F19)))</f>
        <v>0</v>
      </c>
      <c r="I19" s="32">
        <f>IF(B19="","",ROUND(E19*'Mortgage Calculator'!$D$8/12,2))</f>
        <v>0</v>
      </c>
      <c r="J19" s="32">
        <f>IF(B19="","",F19+H19-I19)</f>
        <v>0</v>
      </c>
      <c r="K19" s="34">
        <f>IF(B19="","",ROUND(E19-J19,2))</f>
        <v>0</v>
      </c>
      <c r="L19" s="35">
        <f>IF(B19="","",L18+I19)</f>
        <v>0</v>
      </c>
      <c r="M19" s="32">
        <f>IF(B19="","",IF(AND('Mortgage Calculator'!$D$21/'Mortgage Calculator'!$D$6&gt;0.8,E19/'Mortgage Calculator'!$D$6&gt;0.78),ROUND('Mortgage Calculator'!$D$21*'Mortgage Calculator'!$D$15/12,2),0))</f>
        <v>0</v>
      </c>
      <c r="N19" s="36">
        <f>IF(B19="","",1-K19/'Mortgage Calculator'!$D$6)</f>
        <v>0</v>
      </c>
    </row>
    <row r="20" spans="2:14">
      <c r="B20" s="30">
        <f>IF(B19="","",IF(K19&gt;0.005,B19+1,""))</f>
        <v>0</v>
      </c>
      <c r="C20" s="31">
        <f>IF(B20="","",EDATE('Mortgage Calculator'!$D$10,B20-1))</f>
        <v>0</v>
      </c>
      <c r="D20" s="30">
        <f>IF(B20="","",INT((B20-1)/12)+1)</f>
        <v>0</v>
      </c>
      <c r="E20" s="32">
        <f>IF(B20="","",K19)</f>
        <v>0</v>
      </c>
      <c r="F20" s="32">
        <f>IF(B20="","",IF(B20&gt;='Mortgage Calculator'!$D$22,E20+I20,MIN('Mortgage Calculator'!$D$23,E20+I20)))</f>
        <v>0</v>
      </c>
      <c r="G20" s="33"/>
      <c r="H20" s="32">
        <f>IF(B20="","",MAX(0,MIN('Mortgage Calculator'!$D$17+N(G20),E20+I20-F20)))</f>
        <v>0</v>
      </c>
      <c r="I20" s="32">
        <f>IF(B20="","",ROUND(E20*'Mortgage Calculator'!$D$8/12,2))</f>
        <v>0</v>
      </c>
      <c r="J20" s="32">
        <f>IF(B20="","",F20+H20-I20)</f>
        <v>0</v>
      </c>
      <c r="K20" s="34">
        <f>IF(B20="","",ROUND(E20-J20,2))</f>
        <v>0</v>
      </c>
      <c r="L20" s="35">
        <f>IF(B20="","",L19+I20)</f>
        <v>0</v>
      </c>
      <c r="M20" s="32">
        <f>IF(B20="","",IF(AND('Mortgage Calculator'!$D$21/'Mortgage Calculator'!$D$6&gt;0.8,E20/'Mortgage Calculator'!$D$6&gt;0.78),ROUND('Mortgage Calculator'!$D$21*'Mortgage Calculator'!$D$15/12,2),0))</f>
        <v>0</v>
      </c>
      <c r="N20" s="36">
        <f>IF(B20="","",1-K20/'Mortgage Calculator'!$D$6)</f>
        <v>0</v>
      </c>
    </row>
    <row r="21" spans="2:14">
      <c r="B21" s="30">
        <f>IF(B20="","",IF(K20&gt;0.005,B20+1,""))</f>
        <v>0</v>
      </c>
      <c r="C21" s="31">
        <f>IF(B21="","",EDATE('Mortgage Calculator'!$D$10,B21-1))</f>
        <v>0</v>
      </c>
      <c r="D21" s="30">
        <f>IF(B21="","",INT((B21-1)/12)+1)</f>
        <v>0</v>
      </c>
      <c r="E21" s="32">
        <f>IF(B21="","",K20)</f>
        <v>0</v>
      </c>
      <c r="F21" s="32">
        <f>IF(B21="","",IF(B21&gt;='Mortgage Calculator'!$D$22,E21+I21,MIN('Mortgage Calculator'!$D$23,E21+I21)))</f>
        <v>0</v>
      </c>
      <c r="G21" s="33"/>
      <c r="H21" s="32">
        <f>IF(B21="","",MAX(0,MIN('Mortgage Calculator'!$D$17+N(G21),E21+I21-F21)))</f>
        <v>0</v>
      </c>
      <c r="I21" s="32">
        <f>IF(B21="","",ROUND(E21*'Mortgage Calculator'!$D$8/12,2))</f>
        <v>0</v>
      </c>
      <c r="J21" s="32">
        <f>IF(B21="","",F21+H21-I21)</f>
        <v>0</v>
      </c>
      <c r="K21" s="34">
        <f>IF(B21="","",ROUND(E21-J21,2))</f>
        <v>0</v>
      </c>
      <c r="L21" s="35">
        <f>IF(B21="","",L20+I21)</f>
        <v>0</v>
      </c>
      <c r="M21" s="32">
        <f>IF(B21="","",IF(AND('Mortgage Calculator'!$D$21/'Mortgage Calculator'!$D$6&gt;0.8,E21/'Mortgage Calculator'!$D$6&gt;0.78),ROUND('Mortgage Calculator'!$D$21*'Mortgage Calculator'!$D$15/12,2),0))</f>
        <v>0</v>
      </c>
      <c r="N21" s="36">
        <f>IF(B21="","",1-K21/'Mortgage Calculator'!$D$6)</f>
        <v>0</v>
      </c>
    </row>
    <row r="22" spans="2:14">
      <c r="B22" s="30">
        <f>IF(B21="","",IF(K21&gt;0.005,B21+1,""))</f>
        <v>0</v>
      </c>
      <c r="C22" s="31">
        <f>IF(B22="","",EDATE('Mortgage Calculator'!$D$10,B22-1))</f>
        <v>0</v>
      </c>
      <c r="D22" s="30">
        <f>IF(B22="","",INT((B22-1)/12)+1)</f>
        <v>0</v>
      </c>
      <c r="E22" s="32">
        <f>IF(B22="","",K21)</f>
        <v>0</v>
      </c>
      <c r="F22" s="32">
        <f>IF(B22="","",IF(B22&gt;='Mortgage Calculator'!$D$22,E22+I22,MIN('Mortgage Calculator'!$D$23,E22+I22)))</f>
        <v>0</v>
      </c>
      <c r="G22" s="33"/>
      <c r="H22" s="32">
        <f>IF(B22="","",MAX(0,MIN('Mortgage Calculator'!$D$17+N(G22),E22+I22-F22)))</f>
        <v>0</v>
      </c>
      <c r="I22" s="32">
        <f>IF(B22="","",ROUND(E22*'Mortgage Calculator'!$D$8/12,2))</f>
        <v>0</v>
      </c>
      <c r="J22" s="32">
        <f>IF(B22="","",F22+H22-I22)</f>
        <v>0</v>
      </c>
      <c r="K22" s="34">
        <f>IF(B22="","",ROUND(E22-J22,2))</f>
        <v>0</v>
      </c>
      <c r="L22" s="35">
        <f>IF(B22="","",L21+I22)</f>
        <v>0</v>
      </c>
      <c r="M22" s="32">
        <f>IF(B22="","",IF(AND('Mortgage Calculator'!$D$21/'Mortgage Calculator'!$D$6&gt;0.8,E22/'Mortgage Calculator'!$D$6&gt;0.78),ROUND('Mortgage Calculator'!$D$21*'Mortgage Calculator'!$D$15/12,2),0))</f>
        <v>0</v>
      </c>
      <c r="N22" s="36">
        <f>IF(B22="","",1-K22/'Mortgage Calculator'!$D$6)</f>
        <v>0</v>
      </c>
    </row>
    <row r="23" spans="2:14">
      <c r="B23" s="30">
        <f>IF(B22="","",IF(K22&gt;0.005,B22+1,""))</f>
        <v>0</v>
      </c>
      <c r="C23" s="31">
        <f>IF(B23="","",EDATE('Mortgage Calculator'!$D$10,B23-1))</f>
        <v>0</v>
      </c>
      <c r="D23" s="30">
        <f>IF(B23="","",INT((B23-1)/12)+1)</f>
        <v>0</v>
      </c>
      <c r="E23" s="32">
        <f>IF(B23="","",K22)</f>
        <v>0</v>
      </c>
      <c r="F23" s="32">
        <f>IF(B23="","",IF(B23&gt;='Mortgage Calculator'!$D$22,E23+I23,MIN('Mortgage Calculator'!$D$23,E23+I23)))</f>
        <v>0</v>
      </c>
      <c r="G23" s="33"/>
      <c r="H23" s="32">
        <f>IF(B23="","",MAX(0,MIN('Mortgage Calculator'!$D$17+N(G23),E23+I23-F23)))</f>
        <v>0</v>
      </c>
      <c r="I23" s="32">
        <f>IF(B23="","",ROUND(E23*'Mortgage Calculator'!$D$8/12,2))</f>
        <v>0</v>
      </c>
      <c r="J23" s="32">
        <f>IF(B23="","",F23+H23-I23)</f>
        <v>0</v>
      </c>
      <c r="K23" s="34">
        <f>IF(B23="","",ROUND(E23-J23,2))</f>
        <v>0</v>
      </c>
      <c r="L23" s="35">
        <f>IF(B23="","",L22+I23)</f>
        <v>0</v>
      </c>
      <c r="M23" s="32">
        <f>IF(B23="","",IF(AND('Mortgage Calculator'!$D$21/'Mortgage Calculator'!$D$6&gt;0.8,E23/'Mortgage Calculator'!$D$6&gt;0.78),ROUND('Mortgage Calculator'!$D$21*'Mortgage Calculator'!$D$15/12,2),0))</f>
        <v>0</v>
      </c>
      <c r="N23" s="36">
        <f>IF(B23="","",1-K23/'Mortgage Calculator'!$D$6)</f>
        <v>0</v>
      </c>
    </row>
    <row r="24" spans="2:14">
      <c r="B24" s="30">
        <f>IF(B23="","",IF(K23&gt;0.005,B23+1,""))</f>
        <v>0</v>
      </c>
      <c r="C24" s="31">
        <f>IF(B24="","",EDATE('Mortgage Calculator'!$D$10,B24-1))</f>
        <v>0</v>
      </c>
      <c r="D24" s="30">
        <f>IF(B24="","",INT((B24-1)/12)+1)</f>
        <v>0</v>
      </c>
      <c r="E24" s="32">
        <f>IF(B24="","",K23)</f>
        <v>0</v>
      </c>
      <c r="F24" s="32">
        <f>IF(B24="","",IF(B24&gt;='Mortgage Calculator'!$D$22,E24+I24,MIN('Mortgage Calculator'!$D$23,E24+I24)))</f>
        <v>0</v>
      </c>
      <c r="G24" s="33"/>
      <c r="H24" s="32">
        <f>IF(B24="","",MAX(0,MIN('Mortgage Calculator'!$D$17+N(G24),E24+I24-F24)))</f>
        <v>0</v>
      </c>
      <c r="I24" s="32">
        <f>IF(B24="","",ROUND(E24*'Mortgage Calculator'!$D$8/12,2))</f>
        <v>0</v>
      </c>
      <c r="J24" s="32">
        <f>IF(B24="","",F24+H24-I24)</f>
        <v>0</v>
      </c>
      <c r="K24" s="34">
        <f>IF(B24="","",ROUND(E24-J24,2))</f>
        <v>0</v>
      </c>
      <c r="L24" s="35">
        <f>IF(B24="","",L23+I24)</f>
        <v>0</v>
      </c>
      <c r="M24" s="32">
        <f>IF(B24="","",IF(AND('Mortgage Calculator'!$D$21/'Mortgage Calculator'!$D$6&gt;0.8,E24/'Mortgage Calculator'!$D$6&gt;0.78),ROUND('Mortgage Calculator'!$D$21*'Mortgage Calculator'!$D$15/12,2),0))</f>
        <v>0</v>
      </c>
      <c r="N24" s="36">
        <f>IF(B24="","",1-K24/'Mortgage Calculator'!$D$6)</f>
        <v>0</v>
      </c>
    </row>
    <row r="25" spans="2:14">
      <c r="B25" s="30">
        <f>IF(B24="","",IF(K24&gt;0.005,B24+1,""))</f>
        <v>0</v>
      </c>
      <c r="C25" s="31">
        <f>IF(B25="","",EDATE('Mortgage Calculator'!$D$10,B25-1))</f>
        <v>0</v>
      </c>
      <c r="D25" s="30">
        <f>IF(B25="","",INT((B25-1)/12)+1)</f>
        <v>0</v>
      </c>
      <c r="E25" s="32">
        <f>IF(B25="","",K24)</f>
        <v>0</v>
      </c>
      <c r="F25" s="32">
        <f>IF(B25="","",IF(B25&gt;='Mortgage Calculator'!$D$22,E25+I25,MIN('Mortgage Calculator'!$D$23,E25+I25)))</f>
        <v>0</v>
      </c>
      <c r="G25" s="33"/>
      <c r="H25" s="32">
        <f>IF(B25="","",MAX(0,MIN('Mortgage Calculator'!$D$17+N(G25),E25+I25-F25)))</f>
        <v>0</v>
      </c>
      <c r="I25" s="32">
        <f>IF(B25="","",ROUND(E25*'Mortgage Calculator'!$D$8/12,2))</f>
        <v>0</v>
      </c>
      <c r="J25" s="32">
        <f>IF(B25="","",F25+H25-I25)</f>
        <v>0</v>
      </c>
      <c r="K25" s="34">
        <f>IF(B25="","",ROUND(E25-J25,2))</f>
        <v>0</v>
      </c>
      <c r="L25" s="35">
        <f>IF(B25="","",L24+I25)</f>
        <v>0</v>
      </c>
      <c r="M25" s="32">
        <f>IF(B25="","",IF(AND('Mortgage Calculator'!$D$21/'Mortgage Calculator'!$D$6&gt;0.8,E25/'Mortgage Calculator'!$D$6&gt;0.78),ROUND('Mortgage Calculator'!$D$21*'Mortgage Calculator'!$D$15/12,2),0))</f>
        <v>0</v>
      </c>
      <c r="N25" s="36">
        <f>IF(B25="","",1-K25/'Mortgage Calculator'!$D$6)</f>
        <v>0</v>
      </c>
    </row>
    <row r="26" spans="2:14">
      <c r="B26" s="30">
        <f>IF(B25="","",IF(K25&gt;0.005,B25+1,""))</f>
        <v>0</v>
      </c>
      <c r="C26" s="31">
        <f>IF(B26="","",EDATE('Mortgage Calculator'!$D$10,B26-1))</f>
        <v>0</v>
      </c>
      <c r="D26" s="30">
        <f>IF(B26="","",INT((B26-1)/12)+1)</f>
        <v>0</v>
      </c>
      <c r="E26" s="32">
        <f>IF(B26="","",K25)</f>
        <v>0</v>
      </c>
      <c r="F26" s="32">
        <f>IF(B26="","",IF(B26&gt;='Mortgage Calculator'!$D$22,E26+I26,MIN('Mortgage Calculator'!$D$23,E26+I26)))</f>
        <v>0</v>
      </c>
      <c r="G26" s="33"/>
      <c r="H26" s="32">
        <f>IF(B26="","",MAX(0,MIN('Mortgage Calculator'!$D$17+N(G26),E26+I26-F26)))</f>
        <v>0</v>
      </c>
      <c r="I26" s="32">
        <f>IF(B26="","",ROUND(E26*'Mortgage Calculator'!$D$8/12,2))</f>
        <v>0</v>
      </c>
      <c r="J26" s="32">
        <f>IF(B26="","",F26+H26-I26)</f>
        <v>0</v>
      </c>
      <c r="K26" s="34">
        <f>IF(B26="","",ROUND(E26-J26,2))</f>
        <v>0</v>
      </c>
      <c r="L26" s="35">
        <f>IF(B26="","",L25+I26)</f>
        <v>0</v>
      </c>
      <c r="M26" s="32">
        <f>IF(B26="","",IF(AND('Mortgage Calculator'!$D$21/'Mortgage Calculator'!$D$6&gt;0.8,E26/'Mortgage Calculator'!$D$6&gt;0.78),ROUND('Mortgage Calculator'!$D$21*'Mortgage Calculator'!$D$15/12,2),0))</f>
        <v>0</v>
      </c>
      <c r="N26" s="36">
        <f>IF(B26="","",1-K26/'Mortgage Calculator'!$D$6)</f>
        <v>0</v>
      </c>
    </row>
    <row r="27" spans="2:14">
      <c r="B27" s="30">
        <f>IF(B26="","",IF(K26&gt;0.005,B26+1,""))</f>
        <v>0</v>
      </c>
      <c r="C27" s="31">
        <f>IF(B27="","",EDATE('Mortgage Calculator'!$D$10,B27-1))</f>
        <v>0</v>
      </c>
      <c r="D27" s="30">
        <f>IF(B27="","",INT((B27-1)/12)+1)</f>
        <v>0</v>
      </c>
      <c r="E27" s="32">
        <f>IF(B27="","",K26)</f>
        <v>0</v>
      </c>
      <c r="F27" s="32">
        <f>IF(B27="","",IF(B27&gt;='Mortgage Calculator'!$D$22,E27+I27,MIN('Mortgage Calculator'!$D$23,E27+I27)))</f>
        <v>0</v>
      </c>
      <c r="G27" s="33"/>
      <c r="H27" s="32">
        <f>IF(B27="","",MAX(0,MIN('Mortgage Calculator'!$D$17+N(G27),E27+I27-F27)))</f>
        <v>0</v>
      </c>
      <c r="I27" s="32">
        <f>IF(B27="","",ROUND(E27*'Mortgage Calculator'!$D$8/12,2))</f>
        <v>0</v>
      </c>
      <c r="J27" s="32">
        <f>IF(B27="","",F27+H27-I27)</f>
        <v>0</v>
      </c>
      <c r="K27" s="34">
        <f>IF(B27="","",ROUND(E27-J27,2))</f>
        <v>0</v>
      </c>
      <c r="L27" s="35">
        <f>IF(B27="","",L26+I27)</f>
        <v>0</v>
      </c>
      <c r="M27" s="32">
        <f>IF(B27="","",IF(AND('Mortgage Calculator'!$D$21/'Mortgage Calculator'!$D$6&gt;0.8,E27/'Mortgage Calculator'!$D$6&gt;0.78),ROUND('Mortgage Calculator'!$D$21*'Mortgage Calculator'!$D$15/12,2),0))</f>
        <v>0</v>
      </c>
      <c r="N27" s="36">
        <f>IF(B27="","",1-K27/'Mortgage Calculator'!$D$6)</f>
        <v>0</v>
      </c>
    </row>
    <row r="28" spans="2:14">
      <c r="B28" s="30">
        <f>IF(B27="","",IF(K27&gt;0.005,B27+1,""))</f>
        <v>0</v>
      </c>
      <c r="C28" s="31">
        <f>IF(B28="","",EDATE('Mortgage Calculator'!$D$10,B28-1))</f>
        <v>0</v>
      </c>
      <c r="D28" s="30">
        <f>IF(B28="","",INT((B28-1)/12)+1)</f>
        <v>0</v>
      </c>
      <c r="E28" s="32">
        <f>IF(B28="","",K27)</f>
        <v>0</v>
      </c>
      <c r="F28" s="32">
        <f>IF(B28="","",IF(B28&gt;='Mortgage Calculator'!$D$22,E28+I28,MIN('Mortgage Calculator'!$D$23,E28+I28)))</f>
        <v>0</v>
      </c>
      <c r="G28" s="33"/>
      <c r="H28" s="32">
        <f>IF(B28="","",MAX(0,MIN('Mortgage Calculator'!$D$17+N(G28),E28+I28-F28)))</f>
        <v>0</v>
      </c>
      <c r="I28" s="32">
        <f>IF(B28="","",ROUND(E28*'Mortgage Calculator'!$D$8/12,2))</f>
        <v>0</v>
      </c>
      <c r="J28" s="32">
        <f>IF(B28="","",F28+H28-I28)</f>
        <v>0</v>
      </c>
      <c r="K28" s="34">
        <f>IF(B28="","",ROUND(E28-J28,2))</f>
        <v>0</v>
      </c>
      <c r="L28" s="35">
        <f>IF(B28="","",L27+I28)</f>
        <v>0</v>
      </c>
      <c r="M28" s="32">
        <f>IF(B28="","",IF(AND('Mortgage Calculator'!$D$21/'Mortgage Calculator'!$D$6&gt;0.8,E28/'Mortgage Calculator'!$D$6&gt;0.78),ROUND('Mortgage Calculator'!$D$21*'Mortgage Calculator'!$D$15/12,2),0))</f>
        <v>0</v>
      </c>
      <c r="N28" s="36">
        <f>IF(B28="","",1-K28/'Mortgage Calculator'!$D$6)</f>
        <v>0</v>
      </c>
    </row>
    <row r="29" spans="2:14">
      <c r="B29" s="30">
        <f>IF(B28="","",IF(K28&gt;0.005,B28+1,""))</f>
        <v>0</v>
      </c>
      <c r="C29" s="31">
        <f>IF(B29="","",EDATE('Mortgage Calculator'!$D$10,B29-1))</f>
        <v>0</v>
      </c>
      <c r="D29" s="30">
        <f>IF(B29="","",INT((B29-1)/12)+1)</f>
        <v>0</v>
      </c>
      <c r="E29" s="32">
        <f>IF(B29="","",K28)</f>
        <v>0</v>
      </c>
      <c r="F29" s="32">
        <f>IF(B29="","",IF(B29&gt;='Mortgage Calculator'!$D$22,E29+I29,MIN('Mortgage Calculator'!$D$23,E29+I29)))</f>
        <v>0</v>
      </c>
      <c r="G29" s="33"/>
      <c r="H29" s="32">
        <f>IF(B29="","",MAX(0,MIN('Mortgage Calculator'!$D$17+N(G29),E29+I29-F29)))</f>
        <v>0</v>
      </c>
      <c r="I29" s="32">
        <f>IF(B29="","",ROUND(E29*'Mortgage Calculator'!$D$8/12,2))</f>
        <v>0</v>
      </c>
      <c r="J29" s="32">
        <f>IF(B29="","",F29+H29-I29)</f>
        <v>0</v>
      </c>
      <c r="K29" s="34">
        <f>IF(B29="","",ROUND(E29-J29,2))</f>
        <v>0</v>
      </c>
      <c r="L29" s="35">
        <f>IF(B29="","",L28+I29)</f>
        <v>0</v>
      </c>
      <c r="M29" s="32">
        <f>IF(B29="","",IF(AND('Mortgage Calculator'!$D$21/'Mortgage Calculator'!$D$6&gt;0.8,E29/'Mortgage Calculator'!$D$6&gt;0.78),ROUND('Mortgage Calculator'!$D$21*'Mortgage Calculator'!$D$15/12,2),0))</f>
        <v>0</v>
      </c>
      <c r="N29" s="36">
        <f>IF(B29="","",1-K29/'Mortgage Calculator'!$D$6)</f>
        <v>0</v>
      </c>
    </row>
    <row r="30" spans="2:14">
      <c r="B30" s="30">
        <f>IF(B29="","",IF(K29&gt;0.005,B29+1,""))</f>
        <v>0</v>
      </c>
      <c r="C30" s="31">
        <f>IF(B30="","",EDATE('Mortgage Calculator'!$D$10,B30-1))</f>
        <v>0</v>
      </c>
      <c r="D30" s="30">
        <f>IF(B30="","",INT((B30-1)/12)+1)</f>
        <v>0</v>
      </c>
      <c r="E30" s="32">
        <f>IF(B30="","",K29)</f>
        <v>0</v>
      </c>
      <c r="F30" s="32">
        <f>IF(B30="","",IF(B30&gt;='Mortgage Calculator'!$D$22,E30+I30,MIN('Mortgage Calculator'!$D$23,E30+I30)))</f>
        <v>0</v>
      </c>
      <c r="G30" s="33"/>
      <c r="H30" s="32">
        <f>IF(B30="","",MAX(0,MIN('Mortgage Calculator'!$D$17+N(G30),E30+I30-F30)))</f>
        <v>0</v>
      </c>
      <c r="I30" s="32">
        <f>IF(B30="","",ROUND(E30*'Mortgage Calculator'!$D$8/12,2))</f>
        <v>0</v>
      </c>
      <c r="J30" s="32">
        <f>IF(B30="","",F30+H30-I30)</f>
        <v>0</v>
      </c>
      <c r="K30" s="34">
        <f>IF(B30="","",ROUND(E30-J30,2))</f>
        <v>0</v>
      </c>
      <c r="L30" s="35">
        <f>IF(B30="","",L29+I30)</f>
        <v>0</v>
      </c>
      <c r="M30" s="32">
        <f>IF(B30="","",IF(AND('Mortgage Calculator'!$D$21/'Mortgage Calculator'!$D$6&gt;0.8,E30/'Mortgage Calculator'!$D$6&gt;0.78),ROUND('Mortgage Calculator'!$D$21*'Mortgage Calculator'!$D$15/12,2),0))</f>
        <v>0</v>
      </c>
      <c r="N30" s="36">
        <f>IF(B30="","",1-K30/'Mortgage Calculator'!$D$6)</f>
        <v>0</v>
      </c>
    </row>
    <row r="31" spans="2:14">
      <c r="B31" s="30">
        <f>IF(B30="","",IF(K30&gt;0.005,B30+1,""))</f>
        <v>0</v>
      </c>
      <c r="C31" s="31">
        <f>IF(B31="","",EDATE('Mortgage Calculator'!$D$10,B31-1))</f>
        <v>0</v>
      </c>
      <c r="D31" s="30">
        <f>IF(B31="","",INT((B31-1)/12)+1)</f>
        <v>0</v>
      </c>
      <c r="E31" s="32">
        <f>IF(B31="","",K30)</f>
        <v>0</v>
      </c>
      <c r="F31" s="32">
        <f>IF(B31="","",IF(B31&gt;='Mortgage Calculator'!$D$22,E31+I31,MIN('Mortgage Calculator'!$D$23,E31+I31)))</f>
        <v>0</v>
      </c>
      <c r="G31" s="33"/>
      <c r="H31" s="32">
        <f>IF(B31="","",MAX(0,MIN('Mortgage Calculator'!$D$17+N(G31),E31+I31-F31)))</f>
        <v>0</v>
      </c>
      <c r="I31" s="32">
        <f>IF(B31="","",ROUND(E31*'Mortgage Calculator'!$D$8/12,2))</f>
        <v>0</v>
      </c>
      <c r="J31" s="32">
        <f>IF(B31="","",F31+H31-I31)</f>
        <v>0</v>
      </c>
      <c r="K31" s="34">
        <f>IF(B31="","",ROUND(E31-J31,2))</f>
        <v>0</v>
      </c>
      <c r="L31" s="35">
        <f>IF(B31="","",L30+I31)</f>
        <v>0</v>
      </c>
      <c r="M31" s="32">
        <f>IF(B31="","",IF(AND('Mortgage Calculator'!$D$21/'Mortgage Calculator'!$D$6&gt;0.8,E31/'Mortgage Calculator'!$D$6&gt;0.78),ROUND('Mortgage Calculator'!$D$21*'Mortgage Calculator'!$D$15/12,2),0))</f>
        <v>0</v>
      </c>
      <c r="N31" s="36">
        <f>IF(B31="","",1-K31/'Mortgage Calculator'!$D$6)</f>
        <v>0</v>
      </c>
    </row>
    <row r="32" spans="2:14">
      <c r="B32" s="30">
        <f>IF(B31="","",IF(K31&gt;0.005,B31+1,""))</f>
        <v>0</v>
      </c>
      <c r="C32" s="31">
        <f>IF(B32="","",EDATE('Mortgage Calculator'!$D$10,B32-1))</f>
        <v>0</v>
      </c>
      <c r="D32" s="30">
        <f>IF(B32="","",INT((B32-1)/12)+1)</f>
        <v>0</v>
      </c>
      <c r="E32" s="32">
        <f>IF(B32="","",K31)</f>
        <v>0</v>
      </c>
      <c r="F32" s="32">
        <f>IF(B32="","",IF(B32&gt;='Mortgage Calculator'!$D$22,E32+I32,MIN('Mortgage Calculator'!$D$23,E32+I32)))</f>
        <v>0</v>
      </c>
      <c r="G32" s="33"/>
      <c r="H32" s="32">
        <f>IF(B32="","",MAX(0,MIN('Mortgage Calculator'!$D$17+N(G32),E32+I32-F32)))</f>
        <v>0</v>
      </c>
      <c r="I32" s="32">
        <f>IF(B32="","",ROUND(E32*'Mortgage Calculator'!$D$8/12,2))</f>
        <v>0</v>
      </c>
      <c r="J32" s="32">
        <f>IF(B32="","",F32+H32-I32)</f>
        <v>0</v>
      </c>
      <c r="K32" s="34">
        <f>IF(B32="","",ROUND(E32-J32,2))</f>
        <v>0</v>
      </c>
      <c r="L32" s="35">
        <f>IF(B32="","",L31+I32)</f>
        <v>0</v>
      </c>
      <c r="M32" s="32">
        <f>IF(B32="","",IF(AND('Mortgage Calculator'!$D$21/'Mortgage Calculator'!$D$6&gt;0.8,E32/'Mortgage Calculator'!$D$6&gt;0.78),ROUND('Mortgage Calculator'!$D$21*'Mortgage Calculator'!$D$15/12,2),0))</f>
        <v>0</v>
      </c>
      <c r="N32" s="36">
        <f>IF(B32="","",1-K32/'Mortgage Calculator'!$D$6)</f>
        <v>0</v>
      </c>
    </row>
    <row r="33" spans="2:14">
      <c r="B33" s="30">
        <f>IF(B32="","",IF(K32&gt;0.005,B32+1,""))</f>
        <v>0</v>
      </c>
      <c r="C33" s="31">
        <f>IF(B33="","",EDATE('Mortgage Calculator'!$D$10,B33-1))</f>
        <v>0</v>
      </c>
      <c r="D33" s="30">
        <f>IF(B33="","",INT((B33-1)/12)+1)</f>
        <v>0</v>
      </c>
      <c r="E33" s="32">
        <f>IF(B33="","",K32)</f>
        <v>0</v>
      </c>
      <c r="F33" s="32">
        <f>IF(B33="","",IF(B33&gt;='Mortgage Calculator'!$D$22,E33+I33,MIN('Mortgage Calculator'!$D$23,E33+I33)))</f>
        <v>0</v>
      </c>
      <c r="G33" s="33"/>
      <c r="H33" s="32">
        <f>IF(B33="","",MAX(0,MIN('Mortgage Calculator'!$D$17+N(G33),E33+I33-F33)))</f>
        <v>0</v>
      </c>
      <c r="I33" s="32">
        <f>IF(B33="","",ROUND(E33*'Mortgage Calculator'!$D$8/12,2))</f>
        <v>0</v>
      </c>
      <c r="J33" s="32">
        <f>IF(B33="","",F33+H33-I33)</f>
        <v>0</v>
      </c>
      <c r="K33" s="34">
        <f>IF(B33="","",ROUND(E33-J33,2))</f>
        <v>0</v>
      </c>
      <c r="L33" s="35">
        <f>IF(B33="","",L32+I33)</f>
        <v>0</v>
      </c>
      <c r="M33" s="32">
        <f>IF(B33="","",IF(AND('Mortgage Calculator'!$D$21/'Mortgage Calculator'!$D$6&gt;0.8,E33/'Mortgage Calculator'!$D$6&gt;0.78),ROUND('Mortgage Calculator'!$D$21*'Mortgage Calculator'!$D$15/12,2),0))</f>
        <v>0</v>
      </c>
      <c r="N33" s="36">
        <f>IF(B33="","",1-K33/'Mortgage Calculator'!$D$6)</f>
        <v>0</v>
      </c>
    </row>
    <row r="34" spans="2:14">
      <c r="B34" s="30">
        <f>IF(B33="","",IF(K33&gt;0.005,B33+1,""))</f>
        <v>0</v>
      </c>
      <c r="C34" s="31">
        <f>IF(B34="","",EDATE('Mortgage Calculator'!$D$10,B34-1))</f>
        <v>0</v>
      </c>
      <c r="D34" s="30">
        <f>IF(B34="","",INT((B34-1)/12)+1)</f>
        <v>0</v>
      </c>
      <c r="E34" s="32">
        <f>IF(B34="","",K33)</f>
        <v>0</v>
      </c>
      <c r="F34" s="32">
        <f>IF(B34="","",IF(B34&gt;='Mortgage Calculator'!$D$22,E34+I34,MIN('Mortgage Calculator'!$D$23,E34+I34)))</f>
        <v>0</v>
      </c>
      <c r="G34" s="33"/>
      <c r="H34" s="32">
        <f>IF(B34="","",MAX(0,MIN('Mortgage Calculator'!$D$17+N(G34),E34+I34-F34)))</f>
        <v>0</v>
      </c>
      <c r="I34" s="32">
        <f>IF(B34="","",ROUND(E34*'Mortgage Calculator'!$D$8/12,2))</f>
        <v>0</v>
      </c>
      <c r="J34" s="32">
        <f>IF(B34="","",F34+H34-I34)</f>
        <v>0</v>
      </c>
      <c r="K34" s="34">
        <f>IF(B34="","",ROUND(E34-J34,2))</f>
        <v>0</v>
      </c>
      <c r="L34" s="35">
        <f>IF(B34="","",L33+I34)</f>
        <v>0</v>
      </c>
      <c r="M34" s="32">
        <f>IF(B34="","",IF(AND('Mortgage Calculator'!$D$21/'Mortgage Calculator'!$D$6&gt;0.8,E34/'Mortgage Calculator'!$D$6&gt;0.78),ROUND('Mortgage Calculator'!$D$21*'Mortgage Calculator'!$D$15/12,2),0))</f>
        <v>0</v>
      </c>
      <c r="N34" s="36">
        <f>IF(B34="","",1-K34/'Mortgage Calculator'!$D$6)</f>
        <v>0</v>
      </c>
    </row>
    <row r="35" spans="2:14">
      <c r="B35" s="30">
        <f>IF(B34="","",IF(K34&gt;0.005,B34+1,""))</f>
        <v>0</v>
      </c>
      <c r="C35" s="31">
        <f>IF(B35="","",EDATE('Mortgage Calculator'!$D$10,B35-1))</f>
        <v>0</v>
      </c>
      <c r="D35" s="30">
        <f>IF(B35="","",INT((B35-1)/12)+1)</f>
        <v>0</v>
      </c>
      <c r="E35" s="32">
        <f>IF(B35="","",K34)</f>
        <v>0</v>
      </c>
      <c r="F35" s="32">
        <f>IF(B35="","",IF(B35&gt;='Mortgage Calculator'!$D$22,E35+I35,MIN('Mortgage Calculator'!$D$23,E35+I35)))</f>
        <v>0</v>
      </c>
      <c r="G35" s="33"/>
      <c r="H35" s="32">
        <f>IF(B35="","",MAX(0,MIN('Mortgage Calculator'!$D$17+N(G35),E35+I35-F35)))</f>
        <v>0</v>
      </c>
      <c r="I35" s="32">
        <f>IF(B35="","",ROUND(E35*'Mortgage Calculator'!$D$8/12,2))</f>
        <v>0</v>
      </c>
      <c r="J35" s="32">
        <f>IF(B35="","",F35+H35-I35)</f>
        <v>0</v>
      </c>
      <c r="K35" s="34">
        <f>IF(B35="","",ROUND(E35-J35,2))</f>
        <v>0</v>
      </c>
      <c r="L35" s="35">
        <f>IF(B35="","",L34+I35)</f>
        <v>0</v>
      </c>
      <c r="M35" s="32">
        <f>IF(B35="","",IF(AND('Mortgage Calculator'!$D$21/'Mortgage Calculator'!$D$6&gt;0.8,E35/'Mortgage Calculator'!$D$6&gt;0.78),ROUND('Mortgage Calculator'!$D$21*'Mortgage Calculator'!$D$15/12,2),0))</f>
        <v>0</v>
      </c>
      <c r="N35" s="36">
        <f>IF(B35="","",1-K35/'Mortgage Calculator'!$D$6)</f>
        <v>0</v>
      </c>
    </row>
    <row r="36" spans="2:14">
      <c r="B36" s="30">
        <f>IF(B35="","",IF(K35&gt;0.005,B35+1,""))</f>
        <v>0</v>
      </c>
      <c r="C36" s="31">
        <f>IF(B36="","",EDATE('Mortgage Calculator'!$D$10,B36-1))</f>
        <v>0</v>
      </c>
      <c r="D36" s="30">
        <f>IF(B36="","",INT((B36-1)/12)+1)</f>
        <v>0</v>
      </c>
      <c r="E36" s="32">
        <f>IF(B36="","",K35)</f>
        <v>0</v>
      </c>
      <c r="F36" s="32">
        <f>IF(B36="","",IF(B36&gt;='Mortgage Calculator'!$D$22,E36+I36,MIN('Mortgage Calculator'!$D$23,E36+I36)))</f>
        <v>0</v>
      </c>
      <c r="G36" s="33"/>
      <c r="H36" s="32">
        <f>IF(B36="","",MAX(0,MIN('Mortgage Calculator'!$D$17+N(G36),E36+I36-F36)))</f>
        <v>0</v>
      </c>
      <c r="I36" s="32">
        <f>IF(B36="","",ROUND(E36*'Mortgage Calculator'!$D$8/12,2))</f>
        <v>0</v>
      </c>
      <c r="J36" s="32">
        <f>IF(B36="","",F36+H36-I36)</f>
        <v>0</v>
      </c>
      <c r="K36" s="34">
        <f>IF(B36="","",ROUND(E36-J36,2))</f>
        <v>0</v>
      </c>
      <c r="L36" s="35">
        <f>IF(B36="","",L35+I36)</f>
        <v>0</v>
      </c>
      <c r="M36" s="32">
        <f>IF(B36="","",IF(AND('Mortgage Calculator'!$D$21/'Mortgage Calculator'!$D$6&gt;0.8,E36/'Mortgage Calculator'!$D$6&gt;0.78),ROUND('Mortgage Calculator'!$D$21*'Mortgage Calculator'!$D$15/12,2),0))</f>
        <v>0</v>
      </c>
      <c r="N36" s="36">
        <f>IF(B36="","",1-K36/'Mortgage Calculator'!$D$6)</f>
        <v>0</v>
      </c>
    </row>
    <row r="37" spans="2:14">
      <c r="B37" s="30">
        <f>IF(B36="","",IF(K36&gt;0.005,B36+1,""))</f>
        <v>0</v>
      </c>
      <c r="C37" s="31">
        <f>IF(B37="","",EDATE('Mortgage Calculator'!$D$10,B37-1))</f>
        <v>0</v>
      </c>
      <c r="D37" s="30">
        <f>IF(B37="","",INT((B37-1)/12)+1)</f>
        <v>0</v>
      </c>
      <c r="E37" s="32">
        <f>IF(B37="","",K36)</f>
        <v>0</v>
      </c>
      <c r="F37" s="32">
        <f>IF(B37="","",IF(B37&gt;='Mortgage Calculator'!$D$22,E37+I37,MIN('Mortgage Calculator'!$D$23,E37+I37)))</f>
        <v>0</v>
      </c>
      <c r="G37" s="33"/>
      <c r="H37" s="32">
        <f>IF(B37="","",MAX(0,MIN('Mortgage Calculator'!$D$17+N(G37),E37+I37-F37)))</f>
        <v>0</v>
      </c>
      <c r="I37" s="32">
        <f>IF(B37="","",ROUND(E37*'Mortgage Calculator'!$D$8/12,2))</f>
        <v>0</v>
      </c>
      <c r="J37" s="32">
        <f>IF(B37="","",F37+H37-I37)</f>
        <v>0</v>
      </c>
      <c r="K37" s="34">
        <f>IF(B37="","",ROUND(E37-J37,2))</f>
        <v>0</v>
      </c>
      <c r="L37" s="35">
        <f>IF(B37="","",L36+I37)</f>
        <v>0</v>
      </c>
      <c r="M37" s="32">
        <f>IF(B37="","",IF(AND('Mortgage Calculator'!$D$21/'Mortgage Calculator'!$D$6&gt;0.8,E37/'Mortgage Calculator'!$D$6&gt;0.78),ROUND('Mortgage Calculator'!$D$21*'Mortgage Calculator'!$D$15/12,2),0))</f>
        <v>0</v>
      </c>
      <c r="N37" s="36">
        <f>IF(B37="","",1-K37/'Mortgage Calculator'!$D$6)</f>
        <v>0</v>
      </c>
    </row>
    <row r="38" spans="2:14">
      <c r="B38" s="30">
        <f>IF(B37="","",IF(K37&gt;0.005,B37+1,""))</f>
        <v>0</v>
      </c>
      <c r="C38" s="31">
        <f>IF(B38="","",EDATE('Mortgage Calculator'!$D$10,B38-1))</f>
        <v>0</v>
      </c>
      <c r="D38" s="30">
        <f>IF(B38="","",INT((B38-1)/12)+1)</f>
        <v>0</v>
      </c>
      <c r="E38" s="32">
        <f>IF(B38="","",K37)</f>
        <v>0</v>
      </c>
      <c r="F38" s="32">
        <f>IF(B38="","",IF(B38&gt;='Mortgage Calculator'!$D$22,E38+I38,MIN('Mortgage Calculator'!$D$23,E38+I38)))</f>
        <v>0</v>
      </c>
      <c r="G38" s="33"/>
      <c r="H38" s="32">
        <f>IF(B38="","",MAX(0,MIN('Mortgage Calculator'!$D$17+N(G38),E38+I38-F38)))</f>
        <v>0</v>
      </c>
      <c r="I38" s="32">
        <f>IF(B38="","",ROUND(E38*'Mortgage Calculator'!$D$8/12,2))</f>
        <v>0</v>
      </c>
      <c r="J38" s="32">
        <f>IF(B38="","",F38+H38-I38)</f>
        <v>0</v>
      </c>
      <c r="K38" s="34">
        <f>IF(B38="","",ROUND(E38-J38,2))</f>
        <v>0</v>
      </c>
      <c r="L38" s="35">
        <f>IF(B38="","",L37+I38)</f>
        <v>0</v>
      </c>
      <c r="M38" s="32">
        <f>IF(B38="","",IF(AND('Mortgage Calculator'!$D$21/'Mortgage Calculator'!$D$6&gt;0.8,E38/'Mortgage Calculator'!$D$6&gt;0.78),ROUND('Mortgage Calculator'!$D$21*'Mortgage Calculator'!$D$15/12,2),0))</f>
        <v>0</v>
      </c>
      <c r="N38" s="36">
        <f>IF(B38="","",1-K38/'Mortgage Calculator'!$D$6)</f>
        <v>0</v>
      </c>
    </row>
    <row r="39" spans="2:14">
      <c r="B39" s="30">
        <f>IF(B38="","",IF(K38&gt;0.005,B38+1,""))</f>
        <v>0</v>
      </c>
      <c r="C39" s="31">
        <f>IF(B39="","",EDATE('Mortgage Calculator'!$D$10,B39-1))</f>
        <v>0</v>
      </c>
      <c r="D39" s="30">
        <f>IF(B39="","",INT((B39-1)/12)+1)</f>
        <v>0</v>
      </c>
      <c r="E39" s="32">
        <f>IF(B39="","",K38)</f>
        <v>0</v>
      </c>
      <c r="F39" s="32">
        <f>IF(B39="","",IF(B39&gt;='Mortgage Calculator'!$D$22,E39+I39,MIN('Mortgage Calculator'!$D$23,E39+I39)))</f>
        <v>0</v>
      </c>
      <c r="G39" s="33"/>
      <c r="H39" s="32">
        <f>IF(B39="","",MAX(0,MIN('Mortgage Calculator'!$D$17+N(G39),E39+I39-F39)))</f>
        <v>0</v>
      </c>
      <c r="I39" s="32">
        <f>IF(B39="","",ROUND(E39*'Mortgage Calculator'!$D$8/12,2))</f>
        <v>0</v>
      </c>
      <c r="J39" s="32">
        <f>IF(B39="","",F39+H39-I39)</f>
        <v>0</v>
      </c>
      <c r="K39" s="34">
        <f>IF(B39="","",ROUND(E39-J39,2))</f>
        <v>0</v>
      </c>
      <c r="L39" s="35">
        <f>IF(B39="","",L38+I39)</f>
        <v>0</v>
      </c>
      <c r="M39" s="32">
        <f>IF(B39="","",IF(AND('Mortgage Calculator'!$D$21/'Mortgage Calculator'!$D$6&gt;0.8,E39/'Mortgage Calculator'!$D$6&gt;0.78),ROUND('Mortgage Calculator'!$D$21*'Mortgage Calculator'!$D$15/12,2),0))</f>
        <v>0</v>
      </c>
      <c r="N39" s="36">
        <f>IF(B39="","",1-K39/'Mortgage Calculator'!$D$6)</f>
        <v>0</v>
      </c>
    </row>
    <row r="40" spans="2:14">
      <c r="B40" s="30">
        <f>IF(B39="","",IF(K39&gt;0.005,B39+1,""))</f>
        <v>0</v>
      </c>
      <c r="C40" s="31">
        <f>IF(B40="","",EDATE('Mortgage Calculator'!$D$10,B40-1))</f>
        <v>0</v>
      </c>
      <c r="D40" s="30">
        <f>IF(B40="","",INT((B40-1)/12)+1)</f>
        <v>0</v>
      </c>
      <c r="E40" s="32">
        <f>IF(B40="","",K39)</f>
        <v>0</v>
      </c>
      <c r="F40" s="32">
        <f>IF(B40="","",IF(B40&gt;='Mortgage Calculator'!$D$22,E40+I40,MIN('Mortgage Calculator'!$D$23,E40+I40)))</f>
        <v>0</v>
      </c>
      <c r="G40" s="33"/>
      <c r="H40" s="32">
        <f>IF(B40="","",MAX(0,MIN('Mortgage Calculator'!$D$17+N(G40),E40+I40-F40)))</f>
        <v>0</v>
      </c>
      <c r="I40" s="32">
        <f>IF(B40="","",ROUND(E40*'Mortgage Calculator'!$D$8/12,2))</f>
        <v>0</v>
      </c>
      <c r="J40" s="32">
        <f>IF(B40="","",F40+H40-I40)</f>
        <v>0</v>
      </c>
      <c r="K40" s="34">
        <f>IF(B40="","",ROUND(E40-J40,2))</f>
        <v>0</v>
      </c>
      <c r="L40" s="35">
        <f>IF(B40="","",L39+I40)</f>
        <v>0</v>
      </c>
      <c r="M40" s="32">
        <f>IF(B40="","",IF(AND('Mortgage Calculator'!$D$21/'Mortgage Calculator'!$D$6&gt;0.8,E40/'Mortgage Calculator'!$D$6&gt;0.78),ROUND('Mortgage Calculator'!$D$21*'Mortgage Calculator'!$D$15/12,2),0))</f>
        <v>0</v>
      </c>
      <c r="N40" s="36">
        <f>IF(B40="","",1-K40/'Mortgage Calculator'!$D$6)</f>
        <v>0</v>
      </c>
    </row>
    <row r="41" spans="2:14">
      <c r="B41" s="30">
        <f>IF(B40="","",IF(K40&gt;0.005,B40+1,""))</f>
        <v>0</v>
      </c>
      <c r="C41" s="31">
        <f>IF(B41="","",EDATE('Mortgage Calculator'!$D$10,B41-1))</f>
        <v>0</v>
      </c>
      <c r="D41" s="30">
        <f>IF(B41="","",INT((B41-1)/12)+1)</f>
        <v>0</v>
      </c>
      <c r="E41" s="32">
        <f>IF(B41="","",K40)</f>
        <v>0</v>
      </c>
      <c r="F41" s="32">
        <f>IF(B41="","",IF(B41&gt;='Mortgage Calculator'!$D$22,E41+I41,MIN('Mortgage Calculator'!$D$23,E41+I41)))</f>
        <v>0</v>
      </c>
      <c r="G41" s="33"/>
      <c r="H41" s="32">
        <f>IF(B41="","",MAX(0,MIN('Mortgage Calculator'!$D$17+N(G41),E41+I41-F41)))</f>
        <v>0</v>
      </c>
      <c r="I41" s="32">
        <f>IF(B41="","",ROUND(E41*'Mortgage Calculator'!$D$8/12,2))</f>
        <v>0</v>
      </c>
      <c r="J41" s="32">
        <f>IF(B41="","",F41+H41-I41)</f>
        <v>0</v>
      </c>
      <c r="K41" s="34">
        <f>IF(B41="","",ROUND(E41-J41,2))</f>
        <v>0</v>
      </c>
      <c r="L41" s="35">
        <f>IF(B41="","",L40+I41)</f>
        <v>0</v>
      </c>
      <c r="M41" s="32">
        <f>IF(B41="","",IF(AND('Mortgage Calculator'!$D$21/'Mortgage Calculator'!$D$6&gt;0.8,E41/'Mortgage Calculator'!$D$6&gt;0.78),ROUND('Mortgage Calculator'!$D$21*'Mortgage Calculator'!$D$15/12,2),0))</f>
        <v>0</v>
      </c>
      <c r="N41" s="36">
        <f>IF(B41="","",1-K41/'Mortgage Calculator'!$D$6)</f>
        <v>0</v>
      </c>
    </row>
    <row r="42" spans="2:14">
      <c r="B42" s="30">
        <f>IF(B41="","",IF(K41&gt;0.005,B41+1,""))</f>
        <v>0</v>
      </c>
      <c r="C42" s="31">
        <f>IF(B42="","",EDATE('Mortgage Calculator'!$D$10,B42-1))</f>
        <v>0</v>
      </c>
      <c r="D42" s="30">
        <f>IF(B42="","",INT((B42-1)/12)+1)</f>
        <v>0</v>
      </c>
      <c r="E42" s="32">
        <f>IF(B42="","",K41)</f>
        <v>0</v>
      </c>
      <c r="F42" s="32">
        <f>IF(B42="","",IF(B42&gt;='Mortgage Calculator'!$D$22,E42+I42,MIN('Mortgage Calculator'!$D$23,E42+I42)))</f>
        <v>0</v>
      </c>
      <c r="G42" s="33"/>
      <c r="H42" s="32">
        <f>IF(B42="","",MAX(0,MIN('Mortgage Calculator'!$D$17+N(G42),E42+I42-F42)))</f>
        <v>0</v>
      </c>
      <c r="I42" s="32">
        <f>IF(B42="","",ROUND(E42*'Mortgage Calculator'!$D$8/12,2))</f>
        <v>0</v>
      </c>
      <c r="J42" s="32">
        <f>IF(B42="","",F42+H42-I42)</f>
        <v>0</v>
      </c>
      <c r="K42" s="34">
        <f>IF(B42="","",ROUND(E42-J42,2))</f>
        <v>0</v>
      </c>
      <c r="L42" s="35">
        <f>IF(B42="","",L41+I42)</f>
        <v>0</v>
      </c>
      <c r="M42" s="32">
        <f>IF(B42="","",IF(AND('Mortgage Calculator'!$D$21/'Mortgage Calculator'!$D$6&gt;0.8,E42/'Mortgage Calculator'!$D$6&gt;0.78),ROUND('Mortgage Calculator'!$D$21*'Mortgage Calculator'!$D$15/12,2),0))</f>
        <v>0</v>
      </c>
      <c r="N42" s="36">
        <f>IF(B42="","",1-K42/'Mortgage Calculator'!$D$6)</f>
        <v>0</v>
      </c>
    </row>
    <row r="43" spans="2:14">
      <c r="B43" s="30">
        <f>IF(B42="","",IF(K42&gt;0.005,B42+1,""))</f>
        <v>0</v>
      </c>
      <c r="C43" s="31">
        <f>IF(B43="","",EDATE('Mortgage Calculator'!$D$10,B43-1))</f>
        <v>0</v>
      </c>
      <c r="D43" s="30">
        <f>IF(B43="","",INT((B43-1)/12)+1)</f>
        <v>0</v>
      </c>
      <c r="E43" s="32">
        <f>IF(B43="","",K42)</f>
        <v>0</v>
      </c>
      <c r="F43" s="32">
        <f>IF(B43="","",IF(B43&gt;='Mortgage Calculator'!$D$22,E43+I43,MIN('Mortgage Calculator'!$D$23,E43+I43)))</f>
        <v>0</v>
      </c>
      <c r="G43" s="33"/>
      <c r="H43" s="32">
        <f>IF(B43="","",MAX(0,MIN('Mortgage Calculator'!$D$17+N(G43),E43+I43-F43)))</f>
        <v>0</v>
      </c>
      <c r="I43" s="32">
        <f>IF(B43="","",ROUND(E43*'Mortgage Calculator'!$D$8/12,2))</f>
        <v>0</v>
      </c>
      <c r="J43" s="32">
        <f>IF(B43="","",F43+H43-I43)</f>
        <v>0</v>
      </c>
      <c r="K43" s="34">
        <f>IF(B43="","",ROUND(E43-J43,2))</f>
        <v>0</v>
      </c>
      <c r="L43" s="35">
        <f>IF(B43="","",L42+I43)</f>
        <v>0</v>
      </c>
      <c r="M43" s="32">
        <f>IF(B43="","",IF(AND('Mortgage Calculator'!$D$21/'Mortgage Calculator'!$D$6&gt;0.8,E43/'Mortgage Calculator'!$D$6&gt;0.78),ROUND('Mortgage Calculator'!$D$21*'Mortgage Calculator'!$D$15/12,2),0))</f>
        <v>0</v>
      </c>
      <c r="N43" s="36">
        <f>IF(B43="","",1-K43/'Mortgage Calculator'!$D$6)</f>
        <v>0</v>
      </c>
    </row>
    <row r="44" spans="2:14">
      <c r="B44" s="30">
        <f>IF(B43="","",IF(K43&gt;0.005,B43+1,""))</f>
        <v>0</v>
      </c>
      <c r="C44" s="31">
        <f>IF(B44="","",EDATE('Mortgage Calculator'!$D$10,B44-1))</f>
        <v>0</v>
      </c>
      <c r="D44" s="30">
        <f>IF(B44="","",INT((B44-1)/12)+1)</f>
        <v>0</v>
      </c>
      <c r="E44" s="32">
        <f>IF(B44="","",K43)</f>
        <v>0</v>
      </c>
      <c r="F44" s="32">
        <f>IF(B44="","",IF(B44&gt;='Mortgage Calculator'!$D$22,E44+I44,MIN('Mortgage Calculator'!$D$23,E44+I44)))</f>
        <v>0</v>
      </c>
      <c r="G44" s="33"/>
      <c r="H44" s="32">
        <f>IF(B44="","",MAX(0,MIN('Mortgage Calculator'!$D$17+N(G44),E44+I44-F44)))</f>
        <v>0</v>
      </c>
      <c r="I44" s="32">
        <f>IF(B44="","",ROUND(E44*'Mortgage Calculator'!$D$8/12,2))</f>
        <v>0</v>
      </c>
      <c r="J44" s="32">
        <f>IF(B44="","",F44+H44-I44)</f>
        <v>0</v>
      </c>
      <c r="K44" s="34">
        <f>IF(B44="","",ROUND(E44-J44,2))</f>
        <v>0</v>
      </c>
      <c r="L44" s="35">
        <f>IF(B44="","",L43+I44)</f>
        <v>0</v>
      </c>
      <c r="M44" s="32">
        <f>IF(B44="","",IF(AND('Mortgage Calculator'!$D$21/'Mortgage Calculator'!$D$6&gt;0.8,E44/'Mortgage Calculator'!$D$6&gt;0.78),ROUND('Mortgage Calculator'!$D$21*'Mortgage Calculator'!$D$15/12,2),0))</f>
        <v>0</v>
      </c>
      <c r="N44" s="36">
        <f>IF(B44="","",1-K44/'Mortgage Calculator'!$D$6)</f>
        <v>0</v>
      </c>
    </row>
    <row r="45" spans="2:14">
      <c r="B45" s="30">
        <f>IF(B44="","",IF(K44&gt;0.005,B44+1,""))</f>
        <v>0</v>
      </c>
      <c r="C45" s="31">
        <f>IF(B45="","",EDATE('Mortgage Calculator'!$D$10,B45-1))</f>
        <v>0</v>
      </c>
      <c r="D45" s="30">
        <f>IF(B45="","",INT((B45-1)/12)+1)</f>
        <v>0</v>
      </c>
      <c r="E45" s="32">
        <f>IF(B45="","",K44)</f>
        <v>0</v>
      </c>
      <c r="F45" s="32">
        <f>IF(B45="","",IF(B45&gt;='Mortgage Calculator'!$D$22,E45+I45,MIN('Mortgage Calculator'!$D$23,E45+I45)))</f>
        <v>0</v>
      </c>
      <c r="G45" s="33"/>
      <c r="H45" s="32">
        <f>IF(B45="","",MAX(0,MIN('Mortgage Calculator'!$D$17+N(G45),E45+I45-F45)))</f>
        <v>0</v>
      </c>
      <c r="I45" s="32">
        <f>IF(B45="","",ROUND(E45*'Mortgage Calculator'!$D$8/12,2))</f>
        <v>0</v>
      </c>
      <c r="J45" s="32">
        <f>IF(B45="","",F45+H45-I45)</f>
        <v>0</v>
      </c>
      <c r="K45" s="34">
        <f>IF(B45="","",ROUND(E45-J45,2))</f>
        <v>0</v>
      </c>
      <c r="L45" s="35">
        <f>IF(B45="","",L44+I45)</f>
        <v>0</v>
      </c>
      <c r="M45" s="32">
        <f>IF(B45="","",IF(AND('Mortgage Calculator'!$D$21/'Mortgage Calculator'!$D$6&gt;0.8,E45/'Mortgage Calculator'!$D$6&gt;0.78),ROUND('Mortgage Calculator'!$D$21*'Mortgage Calculator'!$D$15/12,2),0))</f>
        <v>0</v>
      </c>
      <c r="N45" s="36">
        <f>IF(B45="","",1-K45/'Mortgage Calculator'!$D$6)</f>
        <v>0</v>
      </c>
    </row>
    <row r="46" spans="2:14">
      <c r="B46" s="30">
        <f>IF(B45="","",IF(K45&gt;0.005,B45+1,""))</f>
        <v>0</v>
      </c>
      <c r="C46" s="31">
        <f>IF(B46="","",EDATE('Mortgage Calculator'!$D$10,B46-1))</f>
        <v>0</v>
      </c>
      <c r="D46" s="30">
        <f>IF(B46="","",INT((B46-1)/12)+1)</f>
        <v>0</v>
      </c>
      <c r="E46" s="32">
        <f>IF(B46="","",K45)</f>
        <v>0</v>
      </c>
      <c r="F46" s="32">
        <f>IF(B46="","",IF(B46&gt;='Mortgage Calculator'!$D$22,E46+I46,MIN('Mortgage Calculator'!$D$23,E46+I46)))</f>
        <v>0</v>
      </c>
      <c r="G46" s="33"/>
      <c r="H46" s="32">
        <f>IF(B46="","",MAX(0,MIN('Mortgage Calculator'!$D$17+N(G46),E46+I46-F46)))</f>
        <v>0</v>
      </c>
      <c r="I46" s="32">
        <f>IF(B46="","",ROUND(E46*'Mortgage Calculator'!$D$8/12,2))</f>
        <v>0</v>
      </c>
      <c r="J46" s="32">
        <f>IF(B46="","",F46+H46-I46)</f>
        <v>0</v>
      </c>
      <c r="K46" s="34">
        <f>IF(B46="","",ROUND(E46-J46,2))</f>
        <v>0</v>
      </c>
      <c r="L46" s="35">
        <f>IF(B46="","",L45+I46)</f>
        <v>0</v>
      </c>
      <c r="M46" s="32">
        <f>IF(B46="","",IF(AND('Mortgage Calculator'!$D$21/'Mortgage Calculator'!$D$6&gt;0.8,E46/'Mortgage Calculator'!$D$6&gt;0.78),ROUND('Mortgage Calculator'!$D$21*'Mortgage Calculator'!$D$15/12,2),0))</f>
        <v>0</v>
      </c>
      <c r="N46" s="36">
        <f>IF(B46="","",1-K46/'Mortgage Calculator'!$D$6)</f>
        <v>0</v>
      </c>
    </row>
    <row r="47" spans="2:14">
      <c r="B47" s="30">
        <f>IF(B46="","",IF(K46&gt;0.005,B46+1,""))</f>
        <v>0</v>
      </c>
      <c r="C47" s="31">
        <f>IF(B47="","",EDATE('Mortgage Calculator'!$D$10,B47-1))</f>
        <v>0</v>
      </c>
      <c r="D47" s="30">
        <f>IF(B47="","",INT((B47-1)/12)+1)</f>
        <v>0</v>
      </c>
      <c r="E47" s="32">
        <f>IF(B47="","",K46)</f>
        <v>0</v>
      </c>
      <c r="F47" s="32">
        <f>IF(B47="","",IF(B47&gt;='Mortgage Calculator'!$D$22,E47+I47,MIN('Mortgage Calculator'!$D$23,E47+I47)))</f>
        <v>0</v>
      </c>
      <c r="G47" s="33"/>
      <c r="H47" s="32">
        <f>IF(B47="","",MAX(0,MIN('Mortgage Calculator'!$D$17+N(G47),E47+I47-F47)))</f>
        <v>0</v>
      </c>
      <c r="I47" s="32">
        <f>IF(B47="","",ROUND(E47*'Mortgage Calculator'!$D$8/12,2))</f>
        <v>0</v>
      </c>
      <c r="J47" s="32">
        <f>IF(B47="","",F47+H47-I47)</f>
        <v>0</v>
      </c>
      <c r="K47" s="34">
        <f>IF(B47="","",ROUND(E47-J47,2))</f>
        <v>0</v>
      </c>
      <c r="L47" s="35">
        <f>IF(B47="","",L46+I47)</f>
        <v>0</v>
      </c>
      <c r="M47" s="32">
        <f>IF(B47="","",IF(AND('Mortgage Calculator'!$D$21/'Mortgage Calculator'!$D$6&gt;0.8,E47/'Mortgage Calculator'!$D$6&gt;0.78),ROUND('Mortgage Calculator'!$D$21*'Mortgage Calculator'!$D$15/12,2),0))</f>
        <v>0</v>
      </c>
      <c r="N47" s="36">
        <f>IF(B47="","",1-K47/'Mortgage Calculator'!$D$6)</f>
        <v>0</v>
      </c>
    </row>
    <row r="48" spans="2:14">
      <c r="B48" s="30">
        <f>IF(B47="","",IF(K47&gt;0.005,B47+1,""))</f>
        <v>0</v>
      </c>
      <c r="C48" s="31">
        <f>IF(B48="","",EDATE('Mortgage Calculator'!$D$10,B48-1))</f>
        <v>0</v>
      </c>
      <c r="D48" s="30">
        <f>IF(B48="","",INT((B48-1)/12)+1)</f>
        <v>0</v>
      </c>
      <c r="E48" s="32">
        <f>IF(B48="","",K47)</f>
        <v>0</v>
      </c>
      <c r="F48" s="32">
        <f>IF(B48="","",IF(B48&gt;='Mortgage Calculator'!$D$22,E48+I48,MIN('Mortgage Calculator'!$D$23,E48+I48)))</f>
        <v>0</v>
      </c>
      <c r="G48" s="33"/>
      <c r="H48" s="32">
        <f>IF(B48="","",MAX(0,MIN('Mortgage Calculator'!$D$17+N(G48),E48+I48-F48)))</f>
        <v>0</v>
      </c>
      <c r="I48" s="32">
        <f>IF(B48="","",ROUND(E48*'Mortgage Calculator'!$D$8/12,2))</f>
        <v>0</v>
      </c>
      <c r="J48" s="32">
        <f>IF(B48="","",F48+H48-I48)</f>
        <v>0</v>
      </c>
      <c r="K48" s="34">
        <f>IF(B48="","",ROUND(E48-J48,2))</f>
        <v>0</v>
      </c>
      <c r="L48" s="35">
        <f>IF(B48="","",L47+I48)</f>
        <v>0</v>
      </c>
      <c r="M48" s="32">
        <f>IF(B48="","",IF(AND('Mortgage Calculator'!$D$21/'Mortgage Calculator'!$D$6&gt;0.8,E48/'Mortgage Calculator'!$D$6&gt;0.78),ROUND('Mortgage Calculator'!$D$21*'Mortgage Calculator'!$D$15/12,2),0))</f>
        <v>0</v>
      </c>
      <c r="N48" s="36">
        <f>IF(B48="","",1-K48/'Mortgage Calculator'!$D$6)</f>
        <v>0</v>
      </c>
    </row>
    <row r="49" spans="2:14">
      <c r="B49" s="30">
        <f>IF(B48="","",IF(K48&gt;0.005,B48+1,""))</f>
        <v>0</v>
      </c>
      <c r="C49" s="31">
        <f>IF(B49="","",EDATE('Mortgage Calculator'!$D$10,B49-1))</f>
        <v>0</v>
      </c>
      <c r="D49" s="30">
        <f>IF(B49="","",INT((B49-1)/12)+1)</f>
        <v>0</v>
      </c>
      <c r="E49" s="32">
        <f>IF(B49="","",K48)</f>
        <v>0</v>
      </c>
      <c r="F49" s="32">
        <f>IF(B49="","",IF(B49&gt;='Mortgage Calculator'!$D$22,E49+I49,MIN('Mortgage Calculator'!$D$23,E49+I49)))</f>
        <v>0</v>
      </c>
      <c r="G49" s="33"/>
      <c r="H49" s="32">
        <f>IF(B49="","",MAX(0,MIN('Mortgage Calculator'!$D$17+N(G49),E49+I49-F49)))</f>
        <v>0</v>
      </c>
      <c r="I49" s="32">
        <f>IF(B49="","",ROUND(E49*'Mortgage Calculator'!$D$8/12,2))</f>
        <v>0</v>
      </c>
      <c r="J49" s="32">
        <f>IF(B49="","",F49+H49-I49)</f>
        <v>0</v>
      </c>
      <c r="K49" s="34">
        <f>IF(B49="","",ROUND(E49-J49,2))</f>
        <v>0</v>
      </c>
      <c r="L49" s="35">
        <f>IF(B49="","",L48+I49)</f>
        <v>0</v>
      </c>
      <c r="M49" s="32">
        <f>IF(B49="","",IF(AND('Mortgage Calculator'!$D$21/'Mortgage Calculator'!$D$6&gt;0.8,E49/'Mortgage Calculator'!$D$6&gt;0.78),ROUND('Mortgage Calculator'!$D$21*'Mortgage Calculator'!$D$15/12,2),0))</f>
        <v>0</v>
      </c>
      <c r="N49" s="36">
        <f>IF(B49="","",1-K49/'Mortgage Calculator'!$D$6)</f>
        <v>0</v>
      </c>
    </row>
    <row r="50" spans="2:14">
      <c r="B50" s="30">
        <f>IF(B49="","",IF(K49&gt;0.005,B49+1,""))</f>
        <v>0</v>
      </c>
      <c r="C50" s="31">
        <f>IF(B50="","",EDATE('Mortgage Calculator'!$D$10,B50-1))</f>
        <v>0</v>
      </c>
      <c r="D50" s="30">
        <f>IF(B50="","",INT((B50-1)/12)+1)</f>
        <v>0</v>
      </c>
      <c r="E50" s="32">
        <f>IF(B50="","",K49)</f>
        <v>0</v>
      </c>
      <c r="F50" s="32">
        <f>IF(B50="","",IF(B50&gt;='Mortgage Calculator'!$D$22,E50+I50,MIN('Mortgage Calculator'!$D$23,E50+I50)))</f>
        <v>0</v>
      </c>
      <c r="G50" s="33"/>
      <c r="H50" s="32">
        <f>IF(B50="","",MAX(0,MIN('Mortgage Calculator'!$D$17+N(G50),E50+I50-F50)))</f>
        <v>0</v>
      </c>
      <c r="I50" s="32">
        <f>IF(B50="","",ROUND(E50*'Mortgage Calculator'!$D$8/12,2))</f>
        <v>0</v>
      </c>
      <c r="J50" s="32">
        <f>IF(B50="","",F50+H50-I50)</f>
        <v>0</v>
      </c>
      <c r="K50" s="34">
        <f>IF(B50="","",ROUND(E50-J50,2))</f>
        <v>0</v>
      </c>
      <c r="L50" s="35">
        <f>IF(B50="","",L49+I50)</f>
        <v>0</v>
      </c>
      <c r="M50" s="32">
        <f>IF(B50="","",IF(AND('Mortgage Calculator'!$D$21/'Mortgage Calculator'!$D$6&gt;0.8,E50/'Mortgage Calculator'!$D$6&gt;0.78),ROUND('Mortgage Calculator'!$D$21*'Mortgage Calculator'!$D$15/12,2),0))</f>
        <v>0</v>
      </c>
      <c r="N50" s="36">
        <f>IF(B50="","",1-K50/'Mortgage Calculator'!$D$6)</f>
        <v>0</v>
      </c>
    </row>
    <row r="51" spans="2:14">
      <c r="B51" s="30">
        <f>IF(B50="","",IF(K50&gt;0.005,B50+1,""))</f>
        <v>0</v>
      </c>
      <c r="C51" s="31">
        <f>IF(B51="","",EDATE('Mortgage Calculator'!$D$10,B51-1))</f>
        <v>0</v>
      </c>
      <c r="D51" s="30">
        <f>IF(B51="","",INT((B51-1)/12)+1)</f>
        <v>0</v>
      </c>
      <c r="E51" s="32">
        <f>IF(B51="","",K50)</f>
        <v>0</v>
      </c>
      <c r="F51" s="32">
        <f>IF(B51="","",IF(B51&gt;='Mortgage Calculator'!$D$22,E51+I51,MIN('Mortgage Calculator'!$D$23,E51+I51)))</f>
        <v>0</v>
      </c>
      <c r="G51" s="33"/>
      <c r="H51" s="32">
        <f>IF(B51="","",MAX(0,MIN('Mortgage Calculator'!$D$17+N(G51),E51+I51-F51)))</f>
        <v>0</v>
      </c>
      <c r="I51" s="32">
        <f>IF(B51="","",ROUND(E51*'Mortgage Calculator'!$D$8/12,2))</f>
        <v>0</v>
      </c>
      <c r="J51" s="32">
        <f>IF(B51="","",F51+H51-I51)</f>
        <v>0</v>
      </c>
      <c r="K51" s="34">
        <f>IF(B51="","",ROUND(E51-J51,2))</f>
        <v>0</v>
      </c>
      <c r="L51" s="35">
        <f>IF(B51="","",L50+I51)</f>
        <v>0</v>
      </c>
      <c r="M51" s="32">
        <f>IF(B51="","",IF(AND('Mortgage Calculator'!$D$21/'Mortgage Calculator'!$D$6&gt;0.8,E51/'Mortgage Calculator'!$D$6&gt;0.78),ROUND('Mortgage Calculator'!$D$21*'Mortgage Calculator'!$D$15/12,2),0))</f>
        <v>0</v>
      </c>
      <c r="N51" s="36">
        <f>IF(B51="","",1-K51/'Mortgage Calculator'!$D$6)</f>
        <v>0</v>
      </c>
    </row>
    <row r="52" spans="2:14">
      <c r="B52" s="30">
        <f>IF(B51="","",IF(K51&gt;0.005,B51+1,""))</f>
        <v>0</v>
      </c>
      <c r="C52" s="31">
        <f>IF(B52="","",EDATE('Mortgage Calculator'!$D$10,B52-1))</f>
        <v>0</v>
      </c>
      <c r="D52" s="30">
        <f>IF(B52="","",INT((B52-1)/12)+1)</f>
        <v>0</v>
      </c>
      <c r="E52" s="32">
        <f>IF(B52="","",K51)</f>
        <v>0</v>
      </c>
      <c r="F52" s="32">
        <f>IF(B52="","",IF(B52&gt;='Mortgage Calculator'!$D$22,E52+I52,MIN('Mortgage Calculator'!$D$23,E52+I52)))</f>
        <v>0</v>
      </c>
      <c r="G52" s="33"/>
      <c r="H52" s="32">
        <f>IF(B52="","",MAX(0,MIN('Mortgage Calculator'!$D$17+N(G52),E52+I52-F52)))</f>
        <v>0</v>
      </c>
      <c r="I52" s="32">
        <f>IF(B52="","",ROUND(E52*'Mortgage Calculator'!$D$8/12,2))</f>
        <v>0</v>
      </c>
      <c r="J52" s="32">
        <f>IF(B52="","",F52+H52-I52)</f>
        <v>0</v>
      </c>
      <c r="K52" s="34">
        <f>IF(B52="","",ROUND(E52-J52,2))</f>
        <v>0</v>
      </c>
      <c r="L52" s="35">
        <f>IF(B52="","",L51+I52)</f>
        <v>0</v>
      </c>
      <c r="M52" s="32">
        <f>IF(B52="","",IF(AND('Mortgage Calculator'!$D$21/'Mortgage Calculator'!$D$6&gt;0.8,E52/'Mortgage Calculator'!$D$6&gt;0.78),ROUND('Mortgage Calculator'!$D$21*'Mortgage Calculator'!$D$15/12,2),0))</f>
        <v>0</v>
      </c>
      <c r="N52" s="36">
        <f>IF(B52="","",1-K52/'Mortgage Calculator'!$D$6)</f>
        <v>0</v>
      </c>
    </row>
    <row r="53" spans="2:14">
      <c r="B53" s="30">
        <f>IF(B52="","",IF(K52&gt;0.005,B52+1,""))</f>
        <v>0</v>
      </c>
      <c r="C53" s="31">
        <f>IF(B53="","",EDATE('Mortgage Calculator'!$D$10,B53-1))</f>
        <v>0</v>
      </c>
      <c r="D53" s="30">
        <f>IF(B53="","",INT((B53-1)/12)+1)</f>
        <v>0</v>
      </c>
      <c r="E53" s="32">
        <f>IF(B53="","",K52)</f>
        <v>0</v>
      </c>
      <c r="F53" s="32">
        <f>IF(B53="","",IF(B53&gt;='Mortgage Calculator'!$D$22,E53+I53,MIN('Mortgage Calculator'!$D$23,E53+I53)))</f>
        <v>0</v>
      </c>
      <c r="G53" s="33"/>
      <c r="H53" s="32">
        <f>IF(B53="","",MAX(0,MIN('Mortgage Calculator'!$D$17+N(G53),E53+I53-F53)))</f>
        <v>0</v>
      </c>
      <c r="I53" s="32">
        <f>IF(B53="","",ROUND(E53*'Mortgage Calculator'!$D$8/12,2))</f>
        <v>0</v>
      </c>
      <c r="J53" s="32">
        <f>IF(B53="","",F53+H53-I53)</f>
        <v>0</v>
      </c>
      <c r="K53" s="34">
        <f>IF(B53="","",ROUND(E53-J53,2))</f>
        <v>0</v>
      </c>
      <c r="L53" s="35">
        <f>IF(B53="","",L52+I53)</f>
        <v>0</v>
      </c>
      <c r="M53" s="32">
        <f>IF(B53="","",IF(AND('Mortgage Calculator'!$D$21/'Mortgage Calculator'!$D$6&gt;0.8,E53/'Mortgage Calculator'!$D$6&gt;0.78),ROUND('Mortgage Calculator'!$D$21*'Mortgage Calculator'!$D$15/12,2),0))</f>
        <v>0</v>
      </c>
      <c r="N53" s="36">
        <f>IF(B53="","",1-K53/'Mortgage Calculator'!$D$6)</f>
        <v>0</v>
      </c>
    </row>
    <row r="54" spans="2:14">
      <c r="B54" s="30">
        <f>IF(B53="","",IF(K53&gt;0.005,B53+1,""))</f>
        <v>0</v>
      </c>
      <c r="C54" s="31">
        <f>IF(B54="","",EDATE('Mortgage Calculator'!$D$10,B54-1))</f>
        <v>0</v>
      </c>
      <c r="D54" s="30">
        <f>IF(B54="","",INT((B54-1)/12)+1)</f>
        <v>0</v>
      </c>
      <c r="E54" s="32">
        <f>IF(B54="","",K53)</f>
        <v>0</v>
      </c>
      <c r="F54" s="32">
        <f>IF(B54="","",IF(B54&gt;='Mortgage Calculator'!$D$22,E54+I54,MIN('Mortgage Calculator'!$D$23,E54+I54)))</f>
        <v>0</v>
      </c>
      <c r="G54" s="33"/>
      <c r="H54" s="32">
        <f>IF(B54="","",MAX(0,MIN('Mortgage Calculator'!$D$17+N(G54),E54+I54-F54)))</f>
        <v>0</v>
      </c>
      <c r="I54" s="32">
        <f>IF(B54="","",ROUND(E54*'Mortgage Calculator'!$D$8/12,2))</f>
        <v>0</v>
      </c>
      <c r="J54" s="32">
        <f>IF(B54="","",F54+H54-I54)</f>
        <v>0</v>
      </c>
      <c r="K54" s="34">
        <f>IF(B54="","",ROUND(E54-J54,2))</f>
        <v>0</v>
      </c>
      <c r="L54" s="35">
        <f>IF(B54="","",L53+I54)</f>
        <v>0</v>
      </c>
      <c r="M54" s="32">
        <f>IF(B54="","",IF(AND('Mortgage Calculator'!$D$21/'Mortgage Calculator'!$D$6&gt;0.8,E54/'Mortgage Calculator'!$D$6&gt;0.78),ROUND('Mortgage Calculator'!$D$21*'Mortgage Calculator'!$D$15/12,2),0))</f>
        <v>0</v>
      </c>
      <c r="N54" s="36">
        <f>IF(B54="","",1-K54/'Mortgage Calculator'!$D$6)</f>
        <v>0</v>
      </c>
    </row>
    <row r="55" spans="2:14">
      <c r="B55" s="30">
        <f>IF(B54="","",IF(K54&gt;0.005,B54+1,""))</f>
        <v>0</v>
      </c>
      <c r="C55" s="31">
        <f>IF(B55="","",EDATE('Mortgage Calculator'!$D$10,B55-1))</f>
        <v>0</v>
      </c>
      <c r="D55" s="30">
        <f>IF(B55="","",INT((B55-1)/12)+1)</f>
        <v>0</v>
      </c>
      <c r="E55" s="32">
        <f>IF(B55="","",K54)</f>
        <v>0</v>
      </c>
      <c r="F55" s="32">
        <f>IF(B55="","",IF(B55&gt;='Mortgage Calculator'!$D$22,E55+I55,MIN('Mortgage Calculator'!$D$23,E55+I55)))</f>
        <v>0</v>
      </c>
      <c r="G55" s="33"/>
      <c r="H55" s="32">
        <f>IF(B55="","",MAX(0,MIN('Mortgage Calculator'!$D$17+N(G55),E55+I55-F55)))</f>
        <v>0</v>
      </c>
      <c r="I55" s="32">
        <f>IF(B55="","",ROUND(E55*'Mortgage Calculator'!$D$8/12,2))</f>
        <v>0</v>
      </c>
      <c r="J55" s="32">
        <f>IF(B55="","",F55+H55-I55)</f>
        <v>0</v>
      </c>
      <c r="K55" s="34">
        <f>IF(B55="","",ROUND(E55-J55,2))</f>
        <v>0</v>
      </c>
      <c r="L55" s="35">
        <f>IF(B55="","",L54+I55)</f>
        <v>0</v>
      </c>
      <c r="M55" s="32">
        <f>IF(B55="","",IF(AND('Mortgage Calculator'!$D$21/'Mortgage Calculator'!$D$6&gt;0.8,E55/'Mortgage Calculator'!$D$6&gt;0.78),ROUND('Mortgage Calculator'!$D$21*'Mortgage Calculator'!$D$15/12,2),0))</f>
        <v>0</v>
      </c>
      <c r="N55" s="36">
        <f>IF(B55="","",1-K55/'Mortgage Calculator'!$D$6)</f>
        <v>0</v>
      </c>
    </row>
    <row r="56" spans="2:14">
      <c r="B56" s="30">
        <f>IF(B55="","",IF(K55&gt;0.005,B55+1,""))</f>
        <v>0</v>
      </c>
      <c r="C56" s="31">
        <f>IF(B56="","",EDATE('Mortgage Calculator'!$D$10,B56-1))</f>
        <v>0</v>
      </c>
      <c r="D56" s="30">
        <f>IF(B56="","",INT((B56-1)/12)+1)</f>
        <v>0</v>
      </c>
      <c r="E56" s="32">
        <f>IF(B56="","",K55)</f>
        <v>0</v>
      </c>
      <c r="F56" s="32">
        <f>IF(B56="","",IF(B56&gt;='Mortgage Calculator'!$D$22,E56+I56,MIN('Mortgage Calculator'!$D$23,E56+I56)))</f>
        <v>0</v>
      </c>
      <c r="G56" s="33"/>
      <c r="H56" s="32">
        <f>IF(B56="","",MAX(0,MIN('Mortgage Calculator'!$D$17+N(G56),E56+I56-F56)))</f>
        <v>0</v>
      </c>
      <c r="I56" s="32">
        <f>IF(B56="","",ROUND(E56*'Mortgage Calculator'!$D$8/12,2))</f>
        <v>0</v>
      </c>
      <c r="J56" s="32">
        <f>IF(B56="","",F56+H56-I56)</f>
        <v>0</v>
      </c>
      <c r="K56" s="34">
        <f>IF(B56="","",ROUND(E56-J56,2))</f>
        <v>0</v>
      </c>
      <c r="L56" s="35">
        <f>IF(B56="","",L55+I56)</f>
        <v>0</v>
      </c>
      <c r="M56" s="32">
        <f>IF(B56="","",IF(AND('Mortgage Calculator'!$D$21/'Mortgage Calculator'!$D$6&gt;0.8,E56/'Mortgage Calculator'!$D$6&gt;0.78),ROUND('Mortgage Calculator'!$D$21*'Mortgage Calculator'!$D$15/12,2),0))</f>
        <v>0</v>
      </c>
      <c r="N56" s="36">
        <f>IF(B56="","",1-K56/'Mortgage Calculator'!$D$6)</f>
        <v>0</v>
      </c>
    </row>
    <row r="57" spans="2:14">
      <c r="B57" s="30">
        <f>IF(B56="","",IF(K56&gt;0.005,B56+1,""))</f>
        <v>0</v>
      </c>
      <c r="C57" s="31">
        <f>IF(B57="","",EDATE('Mortgage Calculator'!$D$10,B57-1))</f>
        <v>0</v>
      </c>
      <c r="D57" s="30">
        <f>IF(B57="","",INT((B57-1)/12)+1)</f>
        <v>0</v>
      </c>
      <c r="E57" s="32">
        <f>IF(B57="","",K56)</f>
        <v>0</v>
      </c>
      <c r="F57" s="32">
        <f>IF(B57="","",IF(B57&gt;='Mortgage Calculator'!$D$22,E57+I57,MIN('Mortgage Calculator'!$D$23,E57+I57)))</f>
        <v>0</v>
      </c>
      <c r="G57" s="33"/>
      <c r="H57" s="32">
        <f>IF(B57="","",MAX(0,MIN('Mortgage Calculator'!$D$17+N(G57),E57+I57-F57)))</f>
        <v>0</v>
      </c>
      <c r="I57" s="32">
        <f>IF(B57="","",ROUND(E57*'Mortgage Calculator'!$D$8/12,2))</f>
        <v>0</v>
      </c>
      <c r="J57" s="32">
        <f>IF(B57="","",F57+H57-I57)</f>
        <v>0</v>
      </c>
      <c r="K57" s="34">
        <f>IF(B57="","",ROUND(E57-J57,2))</f>
        <v>0</v>
      </c>
      <c r="L57" s="35">
        <f>IF(B57="","",L56+I57)</f>
        <v>0</v>
      </c>
      <c r="M57" s="32">
        <f>IF(B57="","",IF(AND('Mortgage Calculator'!$D$21/'Mortgage Calculator'!$D$6&gt;0.8,E57/'Mortgage Calculator'!$D$6&gt;0.78),ROUND('Mortgage Calculator'!$D$21*'Mortgage Calculator'!$D$15/12,2),0))</f>
        <v>0</v>
      </c>
      <c r="N57" s="36">
        <f>IF(B57="","",1-K57/'Mortgage Calculator'!$D$6)</f>
        <v>0</v>
      </c>
    </row>
    <row r="58" spans="2:14">
      <c r="B58" s="30">
        <f>IF(B57="","",IF(K57&gt;0.005,B57+1,""))</f>
        <v>0</v>
      </c>
      <c r="C58" s="31">
        <f>IF(B58="","",EDATE('Mortgage Calculator'!$D$10,B58-1))</f>
        <v>0</v>
      </c>
      <c r="D58" s="30">
        <f>IF(B58="","",INT((B58-1)/12)+1)</f>
        <v>0</v>
      </c>
      <c r="E58" s="32">
        <f>IF(B58="","",K57)</f>
        <v>0</v>
      </c>
      <c r="F58" s="32">
        <f>IF(B58="","",IF(B58&gt;='Mortgage Calculator'!$D$22,E58+I58,MIN('Mortgage Calculator'!$D$23,E58+I58)))</f>
        <v>0</v>
      </c>
      <c r="G58" s="33"/>
      <c r="H58" s="32">
        <f>IF(B58="","",MAX(0,MIN('Mortgage Calculator'!$D$17+N(G58),E58+I58-F58)))</f>
        <v>0</v>
      </c>
      <c r="I58" s="32">
        <f>IF(B58="","",ROUND(E58*'Mortgage Calculator'!$D$8/12,2))</f>
        <v>0</v>
      </c>
      <c r="J58" s="32">
        <f>IF(B58="","",F58+H58-I58)</f>
        <v>0</v>
      </c>
      <c r="K58" s="34">
        <f>IF(B58="","",ROUND(E58-J58,2))</f>
        <v>0</v>
      </c>
      <c r="L58" s="35">
        <f>IF(B58="","",L57+I58)</f>
        <v>0</v>
      </c>
      <c r="M58" s="32">
        <f>IF(B58="","",IF(AND('Mortgage Calculator'!$D$21/'Mortgage Calculator'!$D$6&gt;0.8,E58/'Mortgage Calculator'!$D$6&gt;0.78),ROUND('Mortgage Calculator'!$D$21*'Mortgage Calculator'!$D$15/12,2),0))</f>
        <v>0</v>
      </c>
      <c r="N58" s="36">
        <f>IF(B58="","",1-K58/'Mortgage Calculator'!$D$6)</f>
        <v>0</v>
      </c>
    </row>
    <row r="59" spans="2:14">
      <c r="B59" s="30">
        <f>IF(B58="","",IF(K58&gt;0.005,B58+1,""))</f>
        <v>0</v>
      </c>
      <c r="C59" s="31">
        <f>IF(B59="","",EDATE('Mortgage Calculator'!$D$10,B59-1))</f>
        <v>0</v>
      </c>
      <c r="D59" s="30">
        <f>IF(B59="","",INT((B59-1)/12)+1)</f>
        <v>0</v>
      </c>
      <c r="E59" s="32">
        <f>IF(B59="","",K58)</f>
        <v>0</v>
      </c>
      <c r="F59" s="32">
        <f>IF(B59="","",IF(B59&gt;='Mortgage Calculator'!$D$22,E59+I59,MIN('Mortgage Calculator'!$D$23,E59+I59)))</f>
        <v>0</v>
      </c>
      <c r="G59" s="33"/>
      <c r="H59" s="32">
        <f>IF(B59="","",MAX(0,MIN('Mortgage Calculator'!$D$17+N(G59),E59+I59-F59)))</f>
        <v>0</v>
      </c>
      <c r="I59" s="32">
        <f>IF(B59="","",ROUND(E59*'Mortgage Calculator'!$D$8/12,2))</f>
        <v>0</v>
      </c>
      <c r="J59" s="32">
        <f>IF(B59="","",F59+H59-I59)</f>
        <v>0</v>
      </c>
      <c r="K59" s="34">
        <f>IF(B59="","",ROUND(E59-J59,2))</f>
        <v>0</v>
      </c>
      <c r="L59" s="35">
        <f>IF(B59="","",L58+I59)</f>
        <v>0</v>
      </c>
      <c r="M59" s="32">
        <f>IF(B59="","",IF(AND('Mortgage Calculator'!$D$21/'Mortgage Calculator'!$D$6&gt;0.8,E59/'Mortgage Calculator'!$D$6&gt;0.78),ROUND('Mortgage Calculator'!$D$21*'Mortgage Calculator'!$D$15/12,2),0))</f>
        <v>0</v>
      </c>
      <c r="N59" s="36">
        <f>IF(B59="","",1-K59/'Mortgage Calculator'!$D$6)</f>
        <v>0</v>
      </c>
    </row>
    <row r="60" spans="2:14">
      <c r="B60" s="30">
        <f>IF(B59="","",IF(K59&gt;0.005,B59+1,""))</f>
        <v>0</v>
      </c>
      <c r="C60" s="31">
        <f>IF(B60="","",EDATE('Mortgage Calculator'!$D$10,B60-1))</f>
        <v>0</v>
      </c>
      <c r="D60" s="30">
        <f>IF(B60="","",INT((B60-1)/12)+1)</f>
        <v>0</v>
      </c>
      <c r="E60" s="32">
        <f>IF(B60="","",K59)</f>
        <v>0</v>
      </c>
      <c r="F60" s="32">
        <f>IF(B60="","",IF(B60&gt;='Mortgage Calculator'!$D$22,E60+I60,MIN('Mortgage Calculator'!$D$23,E60+I60)))</f>
        <v>0</v>
      </c>
      <c r="G60" s="33"/>
      <c r="H60" s="32">
        <f>IF(B60="","",MAX(0,MIN('Mortgage Calculator'!$D$17+N(G60),E60+I60-F60)))</f>
        <v>0</v>
      </c>
      <c r="I60" s="32">
        <f>IF(B60="","",ROUND(E60*'Mortgage Calculator'!$D$8/12,2))</f>
        <v>0</v>
      </c>
      <c r="J60" s="32">
        <f>IF(B60="","",F60+H60-I60)</f>
        <v>0</v>
      </c>
      <c r="K60" s="34">
        <f>IF(B60="","",ROUND(E60-J60,2))</f>
        <v>0</v>
      </c>
      <c r="L60" s="35">
        <f>IF(B60="","",L59+I60)</f>
        <v>0</v>
      </c>
      <c r="M60" s="32">
        <f>IF(B60="","",IF(AND('Mortgage Calculator'!$D$21/'Mortgage Calculator'!$D$6&gt;0.8,E60/'Mortgage Calculator'!$D$6&gt;0.78),ROUND('Mortgage Calculator'!$D$21*'Mortgage Calculator'!$D$15/12,2),0))</f>
        <v>0</v>
      </c>
      <c r="N60" s="36">
        <f>IF(B60="","",1-K60/'Mortgage Calculator'!$D$6)</f>
        <v>0</v>
      </c>
    </row>
    <row r="61" spans="2:14">
      <c r="B61" s="30">
        <f>IF(B60="","",IF(K60&gt;0.005,B60+1,""))</f>
        <v>0</v>
      </c>
      <c r="C61" s="31">
        <f>IF(B61="","",EDATE('Mortgage Calculator'!$D$10,B61-1))</f>
        <v>0</v>
      </c>
      <c r="D61" s="30">
        <f>IF(B61="","",INT((B61-1)/12)+1)</f>
        <v>0</v>
      </c>
      <c r="E61" s="32">
        <f>IF(B61="","",K60)</f>
        <v>0</v>
      </c>
      <c r="F61" s="32">
        <f>IF(B61="","",IF(B61&gt;='Mortgage Calculator'!$D$22,E61+I61,MIN('Mortgage Calculator'!$D$23,E61+I61)))</f>
        <v>0</v>
      </c>
      <c r="G61" s="33"/>
      <c r="H61" s="32">
        <f>IF(B61="","",MAX(0,MIN('Mortgage Calculator'!$D$17+N(G61),E61+I61-F61)))</f>
        <v>0</v>
      </c>
      <c r="I61" s="32">
        <f>IF(B61="","",ROUND(E61*'Mortgage Calculator'!$D$8/12,2))</f>
        <v>0</v>
      </c>
      <c r="J61" s="32">
        <f>IF(B61="","",F61+H61-I61)</f>
        <v>0</v>
      </c>
      <c r="K61" s="34">
        <f>IF(B61="","",ROUND(E61-J61,2))</f>
        <v>0</v>
      </c>
      <c r="L61" s="35">
        <f>IF(B61="","",L60+I61)</f>
        <v>0</v>
      </c>
      <c r="M61" s="32">
        <f>IF(B61="","",IF(AND('Mortgage Calculator'!$D$21/'Mortgage Calculator'!$D$6&gt;0.8,E61/'Mortgage Calculator'!$D$6&gt;0.78),ROUND('Mortgage Calculator'!$D$21*'Mortgage Calculator'!$D$15/12,2),0))</f>
        <v>0</v>
      </c>
      <c r="N61" s="36">
        <f>IF(B61="","",1-K61/'Mortgage Calculator'!$D$6)</f>
        <v>0</v>
      </c>
    </row>
    <row r="62" spans="2:14">
      <c r="B62" s="30">
        <f>IF(B61="","",IF(K61&gt;0.005,B61+1,""))</f>
        <v>0</v>
      </c>
      <c r="C62" s="31">
        <f>IF(B62="","",EDATE('Mortgage Calculator'!$D$10,B62-1))</f>
        <v>0</v>
      </c>
      <c r="D62" s="30">
        <f>IF(B62="","",INT((B62-1)/12)+1)</f>
        <v>0</v>
      </c>
      <c r="E62" s="32">
        <f>IF(B62="","",K61)</f>
        <v>0</v>
      </c>
      <c r="F62" s="32">
        <f>IF(B62="","",IF(B62&gt;='Mortgage Calculator'!$D$22,E62+I62,MIN('Mortgage Calculator'!$D$23,E62+I62)))</f>
        <v>0</v>
      </c>
      <c r="G62" s="33"/>
      <c r="H62" s="32">
        <f>IF(B62="","",MAX(0,MIN('Mortgage Calculator'!$D$17+N(G62),E62+I62-F62)))</f>
        <v>0</v>
      </c>
      <c r="I62" s="32">
        <f>IF(B62="","",ROUND(E62*'Mortgage Calculator'!$D$8/12,2))</f>
        <v>0</v>
      </c>
      <c r="J62" s="32">
        <f>IF(B62="","",F62+H62-I62)</f>
        <v>0</v>
      </c>
      <c r="K62" s="34">
        <f>IF(B62="","",ROUND(E62-J62,2))</f>
        <v>0</v>
      </c>
      <c r="L62" s="35">
        <f>IF(B62="","",L61+I62)</f>
        <v>0</v>
      </c>
      <c r="M62" s="32">
        <f>IF(B62="","",IF(AND('Mortgage Calculator'!$D$21/'Mortgage Calculator'!$D$6&gt;0.8,E62/'Mortgage Calculator'!$D$6&gt;0.78),ROUND('Mortgage Calculator'!$D$21*'Mortgage Calculator'!$D$15/12,2),0))</f>
        <v>0</v>
      </c>
      <c r="N62" s="36">
        <f>IF(B62="","",1-K62/'Mortgage Calculator'!$D$6)</f>
        <v>0</v>
      </c>
    </row>
    <row r="63" spans="2:14">
      <c r="B63" s="30">
        <f>IF(B62="","",IF(K62&gt;0.005,B62+1,""))</f>
        <v>0</v>
      </c>
      <c r="C63" s="31">
        <f>IF(B63="","",EDATE('Mortgage Calculator'!$D$10,B63-1))</f>
        <v>0</v>
      </c>
      <c r="D63" s="30">
        <f>IF(B63="","",INT((B63-1)/12)+1)</f>
        <v>0</v>
      </c>
      <c r="E63" s="32">
        <f>IF(B63="","",K62)</f>
        <v>0</v>
      </c>
      <c r="F63" s="32">
        <f>IF(B63="","",IF(B63&gt;='Mortgage Calculator'!$D$22,E63+I63,MIN('Mortgage Calculator'!$D$23,E63+I63)))</f>
        <v>0</v>
      </c>
      <c r="G63" s="33"/>
      <c r="H63" s="32">
        <f>IF(B63="","",MAX(0,MIN('Mortgage Calculator'!$D$17+N(G63),E63+I63-F63)))</f>
        <v>0</v>
      </c>
      <c r="I63" s="32">
        <f>IF(B63="","",ROUND(E63*'Mortgage Calculator'!$D$8/12,2))</f>
        <v>0</v>
      </c>
      <c r="J63" s="32">
        <f>IF(B63="","",F63+H63-I63)</f>
        <v>0</v>
      </c>
      <c r="K63" s="34">
        <f>IF(B63="","",ROUND(E63-J63,2))</f>
        <v>0</v>
      </c>
      <c r="L63" s="35">
        <f>IF(B63="","",L62+I63)</f>
        <v>0</v>
      </c>
      <c r="M63" s="32">
        <f>IF(B63="","",IF(AND('Mortgage Calculator'!$D$21/'Mortgage Calculator'!$D$6&gt;0.8,E63/'Mortgage Calculator'!$D$6&gt;0.78),ROUND('Mortgage Calculator'!$D$21*'Mortgage Calculator'!$D$15/12,2),0))</f>
        <v>0</v>
      </c>
      <c r="N63" s="36">
        <f>IF(B63="","",1-K63/'Mortgage Calculator'!$D$6)</f>
        <v>0</v>
      </c>
    </row>
    <row r="64" spans="2:14">
      <c r="B64" s="30">
        <f>IF(B63="","",IF(K63&gt;0.005,B63+1,""))</f>
        <v>0</v>
      </c>
      <c r="C64" s="31">
        <f>IF(B64="","",EDATE('Mortgage Calculator'!$D$10,B64-1))</f>
        <v>0</v>
      </c>
      <c r="D64" s="30">
        <f>IF(B64="","",INT((B64-1)/12)+1)</f>
        <v>0</v>
      </c>
      <c r="E64" s="32">
        <f>IF(B64="","",K63)</f>
        <v>0</v>
      </c>
      <c r="F64" s="32">
        <f>IF(B64="","",IF(B64&gt;='Mortgage Calculator'!$D$22,E64+I64,MIN('Mortgage Calculator'!$D$23,E64+I64)))</f>
        <v>0</v>
      </c>
      <c r="G64" s="33"/>
      <c r="H64" s="32">
        <f>IF(B64="","",MAX(0,MIN('Mortgage Calculator'!$D$17+N(G64),E64+I64-F64)))</f>
        <v>0</v>
      </c>
      <c r="I64" s="32">
        <f>IF(B64="","",ROUND(E64*'Mortgage Calculator'!$D$8/12,2))</f>
        <v>0</v>
      </c>
      <c r="J64" s="32">
        <f>IF(B64="","",F64+H64-I64)</f>
        <v>0</v>
      </c>
      <c r="K64" s="34">
        <f>IF(B64="","",ROUND(E64-J64,2))</f>
        <v>0</v>
      </c>
      <c r="L64" s="35">
        <f>IF(B64="","",L63+I64)</f>
        <v>0</v>
      </c>
      <c r="M64" s="32">
        <f>IF(B64="","",IF(AND('Mortgage Calculator'!$D$21/'Mortgage Calculator'!$D$6&gt;0.8,E64/'Mortgage Calculator'!$D$6&gt;0.78),ROUND('Mortgage Calculator'!$D$21*'Mortgage Calculator'!$D$15/12,2),0))</f>
        <v>0</v>
      </c>
      <c r="N64" s="36">
        <f>IF(B64="","",1-K64/'Mortgage Calculator'!$D$6)</f>
        <v>0</v>
      </c>
    </row>
    <row r="65" spans="2:14">
      <c r="B65" s="30">
        <f>IF(B64="","",IF(K64&gt;0.005,B64+1,""))</f>
        <v>0</v>
      </c>
      <c r="C65" s="31">
        <f>IF(B65="","",EDATE('Mortgage Calculator'!$D$10,B65-1))</f>
        <v>0</v>
      </c>
      <c r="D65" s="30">
        <f>IF(B65="","",INT((B65-1)/12)+1)</f>
        <v>0</v>
      </c>
      <c r="E65" s="32">
        <f>IF(B65="","",K64)</f>
        <v>0</v>
      </c>
      <c r="F65" s="32">
        <f>IF(B65="","",IF(B65&gt;='Mortgage Calculator'!$D$22,E65+I65,MIN('Mortgage Calculator'!$D$23,E65+I65)))</f>
        <v>0</v>
      </c>
      <c r="G65" s="33"/>
      <c r="H65" s="32">
        <f>IF(B65="","",MAX(0,MIN('Mortgage Calculator'!$D$17+N(G65),E65+I65-F65)))</f>
        <v>0</v>
      </c>
      <c r="I65" s="32">
        <f>IF(B65="","",ROUND(E65*'Mortgage Calculator'!$D$8/12,2))</f>
        <v>0</v>
      </c>
      <c r="J65" s="32">
        <f>IF(B65="","",F65+H65-I65)</f>
        <v>0</v>
      </c>
      <c r="K65" s="34">
        <f>IF(B65="","",ROUND(E65-J65,2))</f>
        <v>0</v>
      </c>
      <c r="L65" s="35">
        <f>IF(B65="","",L64+I65)</f>
        <v>0</v>
      </c>
      <c r="M65" s="32">
        <f>IF(B65="","",IF(AND('Mortgage Calculator'!$D$21/'Mortgage Calculator'!$D$6&gt;0.8,E65/'Mortgage Calculator'!$D$6&gt;0.78),ROUND('Mortgage Calculator'!$D$21*'Mortgage Calculator'!$D$15/12,2),0))</f>
        <v>0</v>
      </c>
      <c r="N65" s="36">
        <f>IF(B65="","",1-K65/'Mortgage Calculator'!$D$6)</f>
        <v>0</v>
      </c>
    </row>
    <row r="66" spans="2:14">
      <c r="B66" s="30">
        <f>IF(B65="","",IF(K65&gt;0.005,B65+1,""))</f>
        <v>0</v>
      </c>
      <c r="C66" s="31">
        <f>IF(B66="","",EDATE('Mortgage Calculator'!$D$10,B66-1))</f>
        <v>0</v>
      </c>
      <c r="D66" s="30">
        <f>IF(B66="","",INT((B66-1)/12)+1)</f>
        <v>0</v>
      </c>
      <c r="E66" s="32">
        <f>IF(B66="","",K65)</f>
        <v>0</v>
      </c>
      <c r="F66" s="32">
        <f>IF(B66="","",IF(B66&gt;='Mortgage Calculator'!$D$22,E66+I66,MIN('Mortgage Calculator'!$D$23,E66+I66)))</f>
        <v>0</v>
      </c>
      <c r="G66" s="33"/>
      <c r="H66" s="32">
        <f>IF(B66="","",MAX(0,MIN('Mortgage Calculator'!$D$17+N(G66),E66+I66-F66)))</f>
        <v>0</v>
      </c>
      <c r="I66" s="32">
        <f>IF(B66="","",ROUND(E66*'Mortgage Calculator'!$D$8/12,2))</f>
        <v>0</v>
      </c>
      <c r="J66" s="32">
        <f>IF(B66="","",F66+H66-I66)</f>
        <v>0</v>
      </c>
      <c r="K66" s="34">
        <f>IF(B66="","",ROUND(E66-J66,2))</f>
        <v>0</v>
      </c>
      <c r="L66" s="35">
        <f>IF(B66="","",L65+I66)</f>
        <v>0</v>
      </c>
      <c r="M66" s="32">
        <f>IF(B66="","",IF(AND('Mortgage Calculator'!$D$21/'Mortgage Calculator'!$D$6&gt;0.8,E66/'Mortgage Calculator'!$D$6&gt;0.78),ROUND('Mortgage Calculator'!$D$21*'Mortgage Calculator'!$D$15/12,2),0))</f>
        <v>0</v>
      </c>
      <c r="N66" s="36">
        <f>IF(B66="","",1-K66/'Mortgage Calculator'!$D$6)</f>
        <v>0</v>
      </c>
    </row>
    <row r="67" spans="2:14">
      <c r="B67" s="30">
        <f>IF(B66="","",IF(K66&gt;0.005,B66+1,""))</f>
        <v>0</v>
      </c>
      <c r="C67" s="31">
        <f>IF(B67="","",EDATE('Mortgage Calculator'!$D$10,B67-1))</f>
        <v>0</v>
      </c>
      <c r="D67" s="30">
        <f>IF(B67="","",INT((B67-1)/12)+1)</f>
        <v>0</v>
      </c>
      <c r="E67" s="32">
        <f>IF(B67="","",K66)</f>
        <v>0</v>
      </c>
      <c r="F67" s="32">
        <f>IF(B67="","",IF(B67&gt;='Mortgage Calculator'!$D$22,E67+I67,MIN('Mortgage Calculator'!$D$23,E67+I67)))</f>
        <v>0</v>
      </c>
      <c r="G67" s="33"/>
      <c r="H67" s="32">
        <f>IF(B67="","",MAX(0,MIN('Mortgage Calculator'!$D$17+N(G67),E67+I67-F67)))</f>
        <v>0</v>
      </c>
      <c r="I67" s="32">
        <f>IF(B67="","",ROUND(E67*'Mortgage Calculator'!$D$8/12,2))</f>
        <v>0</v>
      </c>
      <c r="J67" s="32">
        <f>IF(B67="","",F67+H67-I67)</f>
        <v>0</v>
      </c>
      <c r="K67" s="34">
        <f>IF(B67="","",ROUND(E67-J67,2))</f>
        <v>0</v>
      </c>
      <c r="L67" s="35">
        <f>IF(B67="","",L66+I67)</f>
        <v>0</v>
      </c>
      <c r="M67" s="32">
        <f>IF(B67="","",IF(AND('Mortgage Calculator'!$D$21/'Mortgage Calculator'!$D$6&gt;0.8,E67/'Mortgage Calculator'!$D$6&gt;0.78),ROUND('Mortgage Calculator'!$D$21*'Mortgage Calculator'!$D$15/12,2),0))</f>
        <v>0</v>
      </c>
      <c r="N67" s="36">
        <f>IF(B67="","",1-K67/'Mortgage Calculator'!$D$6)</f>
        <v>0</v>
      </c>
    </row>
    <row r="68" spans="2:14">
      <c r="B68" s="30">
        <f>IF(B67="","",IF(K67&gt;0.005,B67+1,""))</f>
        <v>0</v>
      </c>
      <c r="C68" s="31">
        <f>IF(B68="","",EDATE('Mortgage Calculator'!$D$10,B68-1))</f>
        <v>0</v>
      </c>
      <c r="D68" s="30">
        <f>IF(B68="","",INT((B68-1)/12)+1)</f>
        <v>0</v>
      </c>
      <c r="E68" s="32">
        <f>IF(B68="","",K67)</f>
        <v>0</v>
      </c>
      <c r="F68" s="32">
        <f>IF(B68="","",IF(B68&gt;='Mortgage Calculator'!$D$22,E68+I68,MIN('Mortgage Calculator'!$D$23,E68+I68)))</f>
        <v>0</v>
      </c>
      <c r="G68" s="33"/>
      <c r="H68" s="32">
        <f>IF(B68="","",MAX(0,MIN('Mortgage Calculator'!$D$17+N(G68),E68+I68-F68)))</f>
        <v>0</v>
      </c>
      <c r="I68" s="32">
        <f>IF(B68="","",ROUND(E68*'Mortgage Calculator'!$D$8/12,2))</f>
        <v>0</v>
      </c>
      <c r="J68" s="32">
        <f>IF(B68="","",F68+H68-I68)</f>
        <v>0</v>
      </c>
      <c r="K68" s="34">
        <f>IF(B68="","",ROUND(E68-J68,2))</f>
        <v>0</v>
      </c>
      <c r="L68" s="35">
        <f>IF(B68="","",L67+I68)</f>
        <v>0</v>
      </c>
      <c r="M68" s="32">
        <f>IF(B68="","",IF(AND('Mortgage Calculator'!$D$21/'Mortgage Calculator'!$D$6&gt;0.8,E68/'Mortgage Calculator'!$D$6&gt;0.78),ROUND('Mortgage Calculator'!$D$21*'Mortgage Calculator'!$D$15/12,2),0))</f>
        <v>0</v>
      </c>
      <c r="N68" s="36">
        <f>IF(B68="","",1-K68/'Mortgage Calculator'!$D$6)</f>
        <v>0</v>
      </c>
    </row>
    <row r="69" spans="2:14">
      <c r="B69" s="30">
        <f>IF(B68="","",IF(K68&gt;0.005,B68+1,""))</f>
        <v>0</v>
      </c>
      <c r="C69" s="31">
        <f>IF(B69="","",EDATE('Mortgage Calculator'!$D$10,B69-1))</f>
        <v>0</v>
      </c>
      <c r="D69" s="30">
        <f>IF(B69="","",INT((B69-1)/12)+1)</f>
        <v>0</v>
      </c>
      <c r="E69" s="32">
        <f>IF(B69="","",K68)</f>
        <v>0</v>
      </c>
      <c r="F69" s="32">
        <f>IF(B69="","",IF(B69&gt;='Mortgage Calculator'!$D$22,E69+I69,MIN('Mortgage Calculator'!$D$23,E69+I69)))</f>
        <v>0</v>
      </c>
      <c r="G69" s="33"/>
      <c r="H69" s="32">
        <f>IF(B69="","",MAX(0,MIN('Mortgage Calculator'!$D$17+N(G69),E69+I69-F69)))</f>
        <v>0</v>
      </c>
      <c r="I69" s="32">
        <f>IF(B69="","",ROUND(E69*'Mortgage Calculator'!$D$8/12,2))</f>
        <v>0</v>
      </c>
      <c r="J69" s="32">
        <f>IF(B69="","",F69+H69-I69)</f>
        <v>0</v>
      </c>
      <c r="K69" s="34">
        <f>IF(B69="","",ROUND(E69-J69,2))</f>
        <v>0</v>
      </c>
      <c r="L69" s="35">
        <f>IF(B69="","",L68+I69)</f>
        <v>0</v>
      </c>
      <c r="M69" s="32">
        <f>IF(B69="","",IF(AND('Mortgage Calculator'!$D$21/'Mortgage Calculator'!$D$6&gt;0.8,E69/'Mortgage Calculator'!$D$6&gt;0.78),ROUND('Mortgage Calculator'!$D$21*'Mortgage Calculator'!$D$15/12,2),0))</f>
        <v>0</v>
      </c>
      <c r="N69" s="36">
        <f>IF(B69="","",1-K69/'Mortgage Calculator'!$D$6)</f>
        <v>0</v>
      </c>
    </row>
    <row r="70" spans="2:14">
      <c r="B70" s="30">
        <f>IF(B69="","",IF(K69&gt;0.005,B69+1,""))</f>
        <v>0</v>
      </c>
      <c r="C70" s="31">
        <f>IF(B70="","",EDATE('Mortgage Calculator'!$D$10,B70-1))</f>
        <v>0</v>
      </c>
      <c r="D70" s="30">
        <f>IF(B70="","",INT((B70-1)/12)+1)</f>
        <v>0</v>
      </c>
      <c r="E70" s="32">
        <f>IF(B70="","",K69)</f>
        <v>0</v>
      </c>
      <c r="F70" s="32">
        <f>IF(B70="","",IF(B70&gt;='Mortgage Calculator'!$D$22,E70+I70,MIN('Mortgage Calculator'!$D$23,E70+I70)))</f>
        <v>0</v>
      </c>
      <c r="G70" s="33"/>
      <c r="H70" s="32">
        <f>IF(B70="","",MAX(0,MIN('Mortgage Calculator'!$D$17+N(G70),E70+I70-F70)))</f>
        <v>0</v>
      </c>
      <c r="I70" s="32">
        <f>IF(B70="","",ROUND(E70*'Mortgage Calculator'!$D$8/12,2))</f>
        <v>0</v>
      </c>
      <c r="J70" s="32">
        <f>IF(B70="","",F70+H70-I70)</f>
        <v>0</v>
      </c>
      <c r="K70" s="34">
        <f>IF(B70="","",ROUND(E70-J70,2))</f>
        <v>0</v>
      </c>
      <c r="L70" s="35">
        <f>IF(B70="","",L69+I70)</f>
        <v>0</v>
      </c>
      <c r="M70" s="32">
        <f>IF(B70="","",IF(AND('Mortgage Calculator'!$D$21/'Mortgage Calculator'!$D$6&gt;0.8,E70/'Mortgage Calculator'!$D$6&gt;0.78),ROUND('Mortgage Calculator'!$D$21*'Mortgage Calculator'!$D$15/12,2),0))</f>
        <v>0</v>
      </c>
      <c r="N70" s="36">
        <f>IF(B70="","",1-K70/'Mortgage Calculator'!$D$6)</f>
        <v>0</v>
      </c>
    </row>
    <row r="71" spans="2:14">
      <c r="B71" s="30">
        <f>IF(B70="","",IF(K70&gt;0.005,B70+1,""))</f>
        <v>0</v>
      </c>
      <c r="C71" s="31">
        <f>IF(B71="","",EDATE('Mortgage Calculator'!$D$10,B71-1))</f>
        <v>0</v>
      </c>
      <c r="D71" s="30">
        <f>IF(B71="","",INT((B71-1)/12)+1)</f>
        <v>0</v>
      </c>
      <c r="E71" s="32">
        <f>IF(B71="","",K70)</f>
        <v>0</v>
      </c>
      <c r="F71" s="32">
        <f>IF(B71="","",IF(B71&gt;='Mortgage Calculator'!$D$22,E71+I71,MIN('Mortgage Calculator'!$D$23,E71+I71)))</f>
        <v>0</v>
      </c>
      <c r="G71" s="33"/>
      <c r="H71" s="32">
        <f>IF(B71="","",MAX(0,MIN('Mortgage Calculator'!$D$17+N(G71),E71+I71-F71)))</f>
        <v>0</v>
      </c>
      <c r="I71" s="32">
        <f>IF(B71="","",ROUND(E71*'Mortgage Calculator'!$D$8/12,2))</f>
        <v>0</v>
      </c>
      <c r="J71" s="32">
        <f>IF(B71="","",F71+H71-I71)</f>
        <v>0</v>
      </c>
      <c r="K71" s="34">
        <f>IF(B71="","",ROUND(E71-J71,2))</f>
        <v>0</v>
      </c>
      <c r="L71" s="35">
        <f>IF(B71="","",L70+I71)</f>
        <v>0</v>
      </c>
      <c r="M71" s="32">
        <f>IF(B71="","",IF(AND('Mortgage Calculator'!$D$21/'Mortgage Calculator'!$D$6&gt;0.8,E71/'Mortgage Calculator'!$D$6&gt;0.78),ROUND('Mortgage Calculator'!$D$21*'Mortgage Calculator'!$D$15/12,2),0))</f>
        <v>0</v>
      </c>
      <c r="N71" s="36">
        <f>IF(B71="","",1-K71/'Mortgage Calculator'!$D$6)</f>
        <v>0</v>
      </c>
    </row>
    <row r="72" spans="2:14">
      <c r="B72" s="30">
        <f>IF(B71="","",IF(K71&gt;0.005,B71+1,""))</f>
        <v>0</v>
      </c>
      <c r="C72" s="31">
        <f>IF(B72="","",EDATE('Mortgage Calculator'!$D$10,B72-1))</f>
        <v>0</v>
      </c>
      <c r="D72" s="30">
        <f>IF(B72="","",INT((B72-1)/12)+1)</f>
        <v>0</v>
      </c>
      <c r="E72" s="32">
        <f>IF(B72="","",K71)</f>
        <v>0</v>
      </c>
      <c r="F72" s="32">
        <f>IF(B72="","",IF(B72&gt;='Mortgage Calculator'!$D$22,E72+I72,MIN('Mortgage Calculator'!$D$23,E72+I72)))</f>
        <v>0</v>
      </c>
      <c r="G72" s="33"/>
      <c r="H72" s="32">
        <f>IF(B72="","",MAX(0,MIN('Mortgage Calculator'!$D$17+N(G72),E72+I72-F72)))</f>
        <v>0</v>
      </c>
      <c r="I72" s="32">
        <f>IF(B72="","",ROUND(E72*'Mortgage Calculator'!$D$8/12,2))</f>
        <v>0</v>
      </c>
      <c r="J72" s="32">
        <f>IF(B72="","",F72+H72-I72)</f>
        <v>0</v>
      </c>
      <c r="K72" s="34">
        <f>IF(B72="","",ROUND(E72-J72,2))</f>
        <v>0</v>
      </c>
      <c r="L72" s="35">
        <f>IF(B72="","",L71+I72)</f>
        <v>0</v>
      </c>
      <c r="M72" s="32">
        <f>IF(B72="","",IF(AND('Mortgage Calculator'!$D$21/'Mortgage Calculator'!$D$6&gt;0.8,E72/'Mortgage Calculator'!$D$6&gt;0.78),ROUND('Mortgage Calculator'!$D$21*'Mortgage Calculator'!$D$15/12,2),0))</f>
        <v>0</v>
      </c>
      <c r="N72" s="36">
        <f>IF(B72="","",1-K72/'Mortgage Calculator'!$D$6)</f>
        <v>0</v>
      </c>
    </row>
    <row r="73" spans="2:14">
      <c r="B73" s="30">
        <f>IF(B72="","",IF(K72&gt;0.005,B72+1,""))</f>
        <v>0</v>
      </c>
      <c r="C73" s="31">
        <f>IF(B73="","",EDATE('Mortgage Calculator'!$D$10,B73-1))</f>
        <v>0</v>
      </c>
      <c r="D73" s="30">
        <f>IF(B73="","",INT((B73-1)/12)+1)</f>
        <v>0</v>
      </c>
      <c r="E73" s="32">
        <f>IF(B73="","",K72)</f>
        <v>0</v>
      </c>
      <c r="F73" s="32">
        <f>IF(B73="","",IF(B73&gt;='Mortgage Calculator'!$D$22,E73+I73,MIN('Mortgage Calculator'!$D$23,E73+I73)))</f>
        <v>0</v>
      </c>
      <c r="G73" s="33"/>
      <c r="H73" s="32">
        <f>IF(B73="","",MAX(0,MIN('Mortgage Calculator'!$D$17+N(G73),E73+I73-F73)))</f>
        <v>0</v>
      </c>
      <c r="I73" s="32">
        <f>IF(B73="","",ROUND(E73*'Mortgage Calculator'!$D$8/12,2))</f>
        <v>0</v>
      </c>
      <c r="J73" s="32">
        <f>IF(B73="","",F73+H73-I73)</f>
        <v>0</v>
      </c>
      <c r="K73" s="34">
        <f>IF(B73="","",ROUND(E73-J73,2))</f>
        <v>0</v>
      </c>
      <c r="L73" s="35">
        <f>IF(B73="","",L72+I73)</f>
        <v>0</v>
      </c>
      <c r="M73" s="32">
        <f>IF(B73="","",IF(AND('Mortgage Calculator'!$D$21/'Mortgage Calculator'!$D$6&gt;0.8,E73/'Mortgage Calculator'!$D$6&gt;0.78),ROUND('Mortgage Calculator'!$D$21*'Mortgage Calculator'!$D$15/12,2),0))</f>
        <v>0</v>
      </c>
      <c r="N73" s="36">
        <f>IF(B73="","",1-K73/'Mortgage Calculator'!$D$6)</f>
        <v>0</v>
      </c>
    </row>
    <row r="74" spans="2:14">
      <c r="B74" s="30">
        <f>IF(B73="","",IF(K73&gt;0.005,B73+1,""))</f>
        <v>0</v>
      </c>
      <c r="C74" s="31">
        <f>IF(B74="","",EDATE('Mortgage Calculator'!$D$10,B74-1))</f>
        <v>0</v>
      </c>
      <c r="D74" s="30">
        <f>IF(B74="","",INT((B74-1)/12)+1)</f>
        <v>0</v>
      </c>
      <c r="E74" s="32">
        <f>IF(B74="","",K73)</f>
        <v>0</v>
      </c>
      <c r="F74" s="32">
        <f>IF(B74="","",IF(B74&gt;='Mortgage Calculator'!$D$22,E74+I74,MIN('Mortgage Calculator'!$D$23,E74+I74)))</f>
        <v>0</v>
      </c>
      <c r="G74" s="33"/>
      <c r="H74" s="32">
        <f>IF(B74="","",MAX(0,MIN('Mortgage Calculator'!$D$17+N(G74),E74+I74-F74)))</f>
        <v>0</v>
      </c>
      <c r="I74" s="32">
        <f>IF(B74="","",ROUND(E74*'Mortgage Calculator'!$D$8/12,2))</f>
        <v>0</v>
      </c>
      <c r="J74" s="32">
        <f>IF(B74="","",F74+H74-I74)</f>
        <v>0</v>
      </c>
      <c r="K74" s="34">
        <f>IF(B74="","",ROUND(E74-J74,2))</f>
        <v>0</v>
      </c>
      <c r="L74" s="35">
        <f>IF(B74="","",L73+I74)</f>
        <v>0</v>
      </c>
      <c r="M74" s="32">
        <f>IF(B74="","",IF(AND('Mortgage Calculator'!$D$21/'Mortgage Calculator'!$D$6&gt;0.8,E74/'Mortgage Calculator'!$D$6&gt;0.78),ROUND('Mortgage Calculator'!$D$21*'Mortgage Calculator'!$D$15/12,2),0))</f>
        <v>0</v>
      </c>
      <c r="N74" s="36">
        <f>IF(B74="","",1-K74/'Mortgage Calculator'!$D$6)</f>
        <v>0</v>
      </c>
    </row>
    <row r="75" spans="2:14">
      <c r="B75" s="30">
        <f>IF(B74="","",IF(K74&gt;0.005,B74+1,""))</f>
        <v>0</v>
      </c>
      <c r="C75" s="31">
        <f>IF(B75="","",EDATE('Mortgage Calculator'!$D$10,B75-1))</f>
        <v>0</v>
      </c>
      <c r="D75" s="30">
        <f>IF(B75="","",INT((B75-1)/12)+1)</f>
        <v>0</v>
      </c>
      <c r="E75" s="32">
        <f>IF(B75="","",K74)</f>
        <v>0</v>
      </c>
      <c r="F75" s="32">
        <f>IF(B75="","",IF(B75&gt;='Mortgage Calculator'!$D$22,E75+I75,MIN('Mortgage Calculator'!$D$23,E75+I75)))</f>
        <v>0</v>
      </c>
      <c r="G75" s="33"/>
      <c r="H75" s="32">
        <f>IF(B75="","",MAX(0,MIN('Mortgage Calculator'!$D$17+N(G75),E75+I75-F75)))</f>
        <v>0</v>
      </c>
      <c r="I75" s="32">
        <f>IF(B75="","",ROUND(E75*'Mortgage Calculator'!$D$8/12,2))</f>
        <v>0</v>
      </c>
      <c r="J75" s="32">
        <f>IF(B75="","",F75+H75-I75)</f>
        <v>0</v>
      </c>
      <c r="K75" s="34">
        <f>IF(B75="","",ROUND(E75-J75,2))</f>
        <v>0</v>
      </c>
      <c r="L75" s="35">
        <f>IF(B75="","",L74+I75)</f>
        <v>0</v>
      </c>
      <c r="M75" s="32">
        <f>IF(B75="","",IF(AND('Mortgage Calculator'!$D$21/'Mortgage Calculator'!$D$6&gt;0.8,E75/'Mortgage Calculator'!$D$6&gt;0.78),ROUND('Mortgage Calculator'!$D$21*'Mortgage Calculator'!$D$15/12,2),0))</f>
        <v>0</v>
      </c>
      <c r="N75" s="36">
        <f>IF(B75="","",1-K75/'Mortgage Calculator'!$D$6)</f>
        <v>0</v>
      </c>
    </row>
    <row r="76" spans="2:14">
      <c r="B76" s="30">
        <f>IF(B75="","",IF(K75&gt;0.005,B75+1,""))</f>
        <v>0</v>
      </c>
      <c r="C76" s="31">
        <f>IF(B76="","",EDATE('Mortgage Calculator'!$D$10,B76-1))</f>
        <v>0</v>
      </c>
      <c r="D76" s="30">
        <f>IF(B76="","",INT((B76-1)/12)+1)</f>
        <v>0</v>
      </c>
      <c r="E76" s="32">
        <f>IF(B76="","",K75)</f>
        <v>0</v>
      </c>
      <c r="F76" s="32">
        <f>IF(B76="","",IF(B76&gt;='Mortgage Calculator'!$D$22,E76+I76,MIN('Mortgage Calculator'!$D$23,E76+I76)))</f>
        <v>0</v>
      </c>
      <c r="G76" s="33"/>
      <c r="H76" s="32">
        <f>IF(B76="","",MAX(0,MIN('Mortgage Calculator'!$D$17+N(G76),E76+I76-F76)))</f>
        <v>0</v>
      </c>
      <c r="I76" s="32">
        <f>IF(B76="","",ROUND(E76*'Mortgage Calculator'!$D$8/12,2))</f>
        <v>0</v>
      </c>
      <c r="J76" s="32">
        <f>IF(B76="","",F76+H76-I76)</f>
        <v>0</v>
      </c>
      <c r="K76" s="34">
        <f>IF(B76="","",ROUND(E76-J76,2))</f>
        <v>0</v>
      </c>
      <c r="L76" s="35">
        <f>IF(B76="","",L75+I76)</f>
        <v>0</v>
      </c>
      <c r="M76" s="32">
        <f>IF(B76="","",IF(AND('Mortgage Calculator'!$D$21/'Mortgage Calculator'!$D$6&gt;0.8,E76/'Mortgage Calculator'!$D$6&gt;0.78),ROUND('Mortgage Calculator'!$D$21*'Mortgage Calculator'!$D$15/12,2),0))</f>
        <v>0</v>
      </c>
      <c r="N76" s="36">
        <f>IF(B76="","",1-K76/'Mortgage Calculator'!$D$6)</f>
        <v>0</v>
      </c>
    </row>
    <row r="77" spans="2:14">
      <c r="B77" s="30">
        <f>IF(B76="","",IF(K76&gt;0.005,B76+1,""))</f>
        <v>0</v>
      </c>
      <c r="C77" s="31">
        <f>IF(B77="","",EDATE('Mortgage Calculator'!$D$10,B77-1))</f>
        <v>0</v>
      </c>
      <c r="D77" s="30">
        <f>IF(B77="","",INT((B77-1)/12)+1)</f>
        <v>0</v>
      </c>
      <c r="E77" s="32">
        <f>IF(B77="","",K76)</f>
        <v>0</v>
      </c>
      <c r="F77" s="32">
        <f>IF(B77="","",IF(B77&gt;='Mortgage Calculator'!$D$22,E77+I77,MIN('Mortgage Calculator'!$D$23,E77+I77)))</f>
        <v>0</v>
      </c>
      <c r="G77" s="33"/>
      <c r="H77" s="32">
        <f>IF(B77="","",MAX(0,MIN('Mortgage Calculator'!$D$17+N(G77),E77+I77-F77)))</f>
        <v>0</v>
      </c>
      <c r="I77" s="32">
        <f>IF(B77="","",ROUND(E77*'Mortgage Calculator'!$D$8/12,2))</f>
        <v>0</v>
      </c>
      <c r="J77" s="32">
        <f>IF(B77="","",F77+H77-I77)</f>
        <v>0</v>
      </c>
      <c r="K77" s="34">
        <f>IF(B77="","",ROUND(E77-J77,2))</f>
        <v>0</v>
      </c>
      <c r="L77" s="35">
        <f>IF(B77="","",L76+I77)</f>
        <v>0</v>
      </c>
      <c r="M77" s="32">
        <f>IF(B77="","",IF(AND('Mortgage Calculator'!$D$21/'Mortgage Calculator'!$D$6&gt;0.8,E77/'Mortgage Calculator'!$D$6&gt;0.78),ROUND('Mortgage Calculator'!$D$21*'Mortgage Calculator'!$D$15/12,2),0))</f>
        <v>0</v>
      </c>
      <c r="N77" s="36">
        <f>IF(B77="","",1-K77/'Mortgage Calculator'!$D$6)</f>
        <v>0</v>
      </c>
    </row>
    <row r="78" spans="2:14">
      <c r="B78" s="30">
        <f>IF(B77="","",IF(K77&gt;0.005,B77+1,""))</f>
        <v>0</v>
      </c>
      <c r="C78" s="31">
        <f>IF(B78="","",EDATE('Mortgage Calculator'!$D$10,B78-1))</f>
        <v>0</v>
      </c>
      <c r="D78" s="30">
        <f>IF(B78="","",INT((B78-1)/12)+1)</f>
        <v>0</v>
      </c>
      <c r="E78" s="32">
        <f>IF(B78="","",K77)</f>
        <v>0</v>
      </c>
      <c r="F78" s="32">
        <f>IF(B78="","",IF(B78&gt;='Mortgage Calculator'!$D$22,E78+I78,MIN('Mortgage Calculator'!$D$23,E78+I78)))</f>
        <v>0</v>
      </c>
      <c r="G78" s="33"/>
      <c r="H78" s="32">
        <f>IF(B78="","",MAX(0,MIN('Mortgage Calculator'!$D$17+N(G78),E78+I78-F78)))</f>
        <v>0</v>
      </c>
      <c r="I78" s="32">
        <f>IF(B78="","",ROUND(E78*'Mortgage Calculator'!$D$8/12,2))</f>
        <v>0</v>
      </c>
      <c r="J78" s="32">
        <f>IF(B78="","",F78+H78-I78)</f>
        <v>0</v>
      </c>
      <c r="K78" s="34">
        <f>IF(B78="","",ROUND(E78-J78,2))</f>
        <v>0</v>
      </c>
      <c r="L78" s="35">
        <f>IF(B78="","",L77+I78)</f>
        <v>0</v>
      </c>
      <c r="M78" s="32">
        <f>IF(B78="","",IF(AND('Mortgage Calculator'!$D$21/'Mortgage Calculator'!$D$6&gt;0.8,E78/'Mortgage Calculator'!$D$6&gt;0.78),ROUND('Mortgage Calculator'!$D$21*'Mortgage Calculator'!$D$15/12,2),0))</f>
        <v>0</v>
      </c>
      <c r="N78" s="36">
        <f>IF(B78="","",1-K78/'Mortgage Calculator'!$D$6)</f>
        <v>0</v>
      </c>
    </row>
    <row r="79" spans="2:14">
      <c r="B79" s="30">
        <f>IF(B78="","",IF(K78&gt;0.005,B78+1,""))</f>
        <v>0</v>
      </c>
      <c r="C79" s="31">
        <f>IF(B79="","",EDATE('Mortgage Calculator'!$D$10,B79-1))</f>
        <v>0</v>
      </c>
      <c r="D79" s="30">
        <f>IF(B79="","",INT((B79-1)/12)+1)</f>
        <v>0</v>
      </c>
      <c r="E79" s="32">
        <f>IF(B79="","",K78)</f>
        <v>0</v>
      </c>
      <c r="F79" s="32">
        <f>IF(B79="","",IF(B79&gt;='Mortgage Calculator'!$D$22,E79+I79,MIN('Mortgage Calculator'!$D$23,E79+I79)))</f>
        <v>0</v>
      </c>
      <c r="G79" s="33"/>
      <c r="H79" s="32">
        <f>IF(B79="","",MAX(0,MIN('Mortgage Calculator'!$D$17+N(G79),E79+I79-F79)))</f>
        <v>0</v>
      </c>
      <c r="I79" s="32">
        <f>IF(B79="","",ROUND(E79*'Mortgage Calculator'!$D$8/12,2))</f>
        <v>0</v>
      </c>
      <c r="J79" s="32">
        <f>IF(B79="","",F79+H79-I79)</f>
        <v>0</v>
      </c>
      <c r="K79" s="34">
        <f>IF(B79="","",ROUND(E79-J79,2))</f>
        <v>0</v>
      </c>
      <c r="L79" s="35">
        <f>IF(B79="","",L78+I79)</f>
        <v>0</v>
      </c>
      <c r="M79" s="32">
        <f>IF(B79="","",IF(AND('Mortgage Calculator'!$D$21/'Mortgage Calculator'!$D$6&gt;0.8,E79/'Mortgage Calculator'!$D$6&gt;0.78),ROUND('Mortgage Calculator'!$D$21*'Mortgage Calculator'!$D$15/12,2),0))</f>
        <v>0</v>
      </c>
      <c r="N79" s="36">
        <f>IF(B79="","",1-K79/'Mortgage Calculator'!$D$6)</f>
        <v>0</v>
      </c>
    </row>
    <row r="80" spans="2:14">
      <c r="B80" s="30">
        <f>IF(B79="","",IF(K79&gt;0.005,B79+1,""))</f>
        <v>0</v>
      </c>
      <c r="C80" s="31">
        <f>IF(B80="","",EDATE('Mortgage Calculator'!$D$10,B80-1))</f>
        <v>0</v>
      </c>
      <c r="D80" s="30">
        <f>IF(B80="","",INT((B80-1)/12)+1)</f>
        <v>0</v>
      </c>
      <c r="E80" s="32">
        <f>IF(B80="","",K79)</f>
        <v>0</v>
      </c>
      <c r="F80" s="32">
        <f>IF(B80="","",IF(B80&gt;='Mortgage Calculator'!$D$22,E80+I80,MIN('Mortgage Calculator'!$D$23,E80+I80)))</f>
        <v>0</v>
      </c>
      <c r="G80" s="33"/>
      <c r="H80" s="32">
        <f>IF(B80="","",MAX(0,MIN('Mortgage Calculator'!$D$17+N(G80),E80+I80-F80)))</f>
        <v>0</v>
      </c>
      <c r="I80" s="32">
        <f>IF(B80="","",ROUND(E80*'Mortgage Calculator'!$D$8/12,2))</f>
        <v>0</v>
      </c>
      <c r="J80" s="32">
        <f>IF(B80="","",F80+H80-I80)</f>
        <v>0</v>
      </c>
      <c r="K80" s="34">
        <f>IF(B80="","",ROUND(E80-J80,2))</f>
        <v>0</v>
      </c>
      <c r="L80" s="35">
        <f>IF(B80="","",L79+I80)</f>
        <v>0</v>
      </c>
      <c r="M80" s="32">
        <f>IF(B80="","",IF(AND('Mortgage Calculator'!$D$21/'Mortgage Calculator'!$D$6&gt;0.8,E80/'Mortgage Calculator'!$D$6&gt;0.78),ROUND('Mortgage Calculator'!$D$21*'Mortgage Calculator'!$D$15/12,2),0))</f>
        <v>0</v>
      </c>
      <c r="N80" s="36">
        <f>IF(B80="","",1-K80/'Mortgage Calculator'!$D$6)</f>
        <v>0</v>
      </c>
    </row>
    <row r="81" spans="2:14">
      <c r="B81" s="30">
        <f>IF(B80="","",IF(K80&gt;0.005,B80+1,""))</f>
        <v>0</v>
      </c>
      <c r="C81" s="31">
        <f>IF(B81="","",EDATE('Mortgage Calculator'!$D$10,B81-1))</f>
        <v>0</v>
      </c>
      <c r="D81" s="30">
        <f>IF(B81="","",INT((B81-1)/12)+1)</f>
        <v>0</v>
      </c>
      <c r="E81" s="32">
        <f>IF(B81="","",K80)</f>
        <v>0</v>
      </c>
      <c r="F81" s="32">
        <f>IF(B81="","",IF(B81&gt;='Mortgage Calculator'!$D$22,E81+I81,MIN('Mortgage Calculator'!$D$23,E81+I81)))</f>
        <v>0</v>
      </c>
      <c r="G81" s="33"/>
      <c r="H81" s="32">
        <f>IF(B81="","",MAX(0,MIN('Mortgage Calculator'!$D$17+N(G81),E81+I81-F81)))</f>
        <v>0</v>
      </c>
      <c r="I81" s="32">
        <f>IF(B81="","",ROUND(E81*'Mortgage Calculator'!$D$8/12,2))</f>
        <v>0</v>
      </c>
      <c r="J81" s="32">
        <f>IF(B81="","",F81+H81-I81)</f>
        <v>0</v>
      </c>
      <c r="K81" s="34">
        <f>IF(B81="","",ROUND(E81-J81,2))</f>
        <v>0</v>
      </c>
      <c r="L81" s="35">
        <f>IF(B81="","",L80+I81)</f>
        <v>0</v>
      </c>
      <c r="M81" s="32">
        <f>IF(B81="","",IF(AND('Mortgage Calculator'!$D$21/'Mortgage Calculator'!$D$6&gt;0.8,E81/'Mortgage Calculator'!$D$6&gt;0.78),ROUND('Mortgage Calculator'!$D$21*'Mortgage Calculator'!$D$15/12,2),0))</f>
        <v>0</v>
      </c>
      <c r="N81" s="36">
        <f>IF(B81="","",1-K81/'Mortgage Calculator'!$D$6)</f>
        <v>0</v>
      </c>
    </row>
    <row r="82" spans="2:14">
      <c r="B82" s="30">
        <f>IF(B81="","",IF(K81&gt;0.005,B81+1,""))</f>
        <v>0</v>
      </c>
      <c r="C82" s="31">
        <f>IF(B82="","",EDATE('Mortgage Calculator'!$D$10,B82-1))</f>
        <v>0</v>
      </c>
      <c r="D82" s="30">
        <f>IF(B82="","",INT((B82-1)/12)+1)</f>
        <v>0</v>
      </c>
      <c r="E82" s="32">
        <f>IF(B82="","",K81)</f>
        <v>0</v>
      </c>
      <c r="F82" s="32">
        <f>IF(B82="","",IF(B82&gt;='Mortgage Calculator'!$D$22,E82+I82,MIN('Mortgage Calculator'!$D$23,E82+I82)))</f>
        <v>0</v>
      </c>
      <c r="G82" s="33"/>
      <c r="H82" s="32">
        <f>IF(B82="","",MAX(0,MIN('Mortgage Calculator'!$D$17+N(G82),E82+I82-F82)))</f>
        <v>0</v>
      </c>
      <c r="I82" s="32">
        <f>IF(B82="","",ROUND(E82*'Mortgage Calculator'!$D$8/12,2))</f>
        <v>0</v>
      </c>
      <c r="J82" s="32">
        <f>IF(B82="","",F82+H82-I82)</f>
        <v>0</v>
      </c>
      <c r="K82" s="34">
        <f>IF(B82="","",ROUND(E82-J82,2))</f>
        <v>0</v>
      </c>
      <c r="L82" s="35">
        <f>IF(B82="","",L81+I82)</f>
        <v>0</v>
      </c>
      <c r="M82" s="32">
        <f>IF(B82="","",IF(AND('Mortgage Calculator'!$D$21/'Mortgage Calculator'!$D$6&gt;0.8,E82/'Mortgage Calculator'!$D$6&gt;0.78),ROUND('Mortgage Calculator'!$D$21*'Mortgage Calculator'!$D$15/12,2),0))</f>
        <v>0</v>
      </c>
      <c r="N82" s="36">
        <f>IF(B82="","",1-K82/'Mortgage Calculator'!$D$6)</f>
        <v>0</v>
      </c>
    </row>
    <row r="83" spans="2:14">
      <c r="B83" s="30">
        <f>IF(B82="","",IF(K82&gt;0.005,B82+1,""))</f>
        <v>0</v>
      </c>
      <c r="C83" s="31">
        <f>IF(B83="","",EDATE('Mortgage Calculator'!$D$10,B83-1))</f>
        <v>0</v>
      </c>
      <c r="D83" s="30">
        <f>IF(B83="","",INT((B83-1)/12)+1)</f>
        <v>0</v>
      </c>
      <c r="E83" s="32">
        <f>IF(B83="","",K82)</f>
        <v>0</v>
      </c>
      <c r="F83" s="32">
        <f>IF(B83="","",IF(B83&gt;='Mortgage Calculator'!$D$22,E83+I83,MIN('Mortgage Calculator'!$D$23,E83+I83)))</f>
        <v>0</v>
      </c>
      <c r="G83" s="33"/>
      <c r="H83" s="32">
        <f>IF(B83="","",MAX(0,MIN('Mortgage Calculator'!$D$17+N(G83),E83+I83-F83)))</f>
        <v>0</v>
      </c>
      <c r="I83" s="32">
        <f>IF(B83="","",ROUND(E83*'Mortgage Calculator'!$D$8/12,2))</f>
        <v>0</v>
      </c>
      <c r="J83" s="32">
        <f>IF(B83="","",F83+H83-I83)</f>
        <v>0</v>
      </c>
      <c r="K83" s="34">
        <f>IF(B83="","",ROUND(E83-J83,2))</f>
        <v>0</v>
      </c>
      <c r="L83" s="35">
        <f>IF(B83="","",L82+I83)</f>
        <v>0</v>
      </c>
      <c r="M83" s="32">
        <f>IF(B83="","",IF(AND('Mortgage Calculator'!$D$21/'Mortgage Calculator'!$D$6&gt;0.8,E83/'Mortgage Calculator'!$D$6&gt;0.78),ROUND('Mortgage Calculator'!$D$21*'Mortgage Calculator'!$D$15/12,2),0))</f>
        <v>0</v>
      </c>
      <c r="N83" s="36">
        <f>IF(B83="","",1-K83/'Mortgage Calculator'!$D$6)</f>
        <v>0</v>
      </c>
    </row>
    <row r="84" spans="2:14">
      <c r="B84" s="30">
        <f>IF(B83="","",IF(K83&gt;0.005,B83+1,""))</f>
        <v>0</v>
      </c>
      <c r="C84" s="31">
        <f>IF(B84="","",EDATE('Mortgage Calculator'!$D$10,B84-1))</f>
        <v>0</v>
      </c>
      <c r="D84" s="30">
        <f>IF(B84="","",INT((B84-1)/12)+1)</f>
        <v>0</v>
      </c>
      <c r="E84" s="32">
        <f>IF(B84="","",K83)</f>
        <v>0</v>
      </c>
      <c r="F84" s="32">
        <f>IF(B84="","",IF(B84&gt;='Mortgage Calculator'!$D$22,E84+I84,MIN('Mortgage Calculator'!$D$23,E84+I84)))</f>
        <v>0</v>
      </c>
      <c r="G84" s="33"/>
      <c r="H84" s="32">
        <f>IF(B84="","",MAX(0,MIN('Mortgage Calculator'!$D$17+N(G84),E84+I84-F84)))</f>
        <v>0</v>
      </c>
      <c r="I84" s="32">
        <f>IF(B84="","",ROUND(E84*'Mortgage Calculator'!$D$8/12,2))</f>
        <v>0</v>
      </c>
      <c r="J84" s="32">
        <f>IF(B84="","",F84+H84-I84)</f>
        <v>0</v>
      </c>
      <c r="K84" s="34">
        <f>IF(B84="","",ROUND(E84-J84,2))</f>
        <v>0</v>
      </c>
      <c r="L84" s="35">
        <f>IF(B84="","",L83+I84)</f>
        <v>0</v>
      </c>
      <c r="M84" s="32">
        <f>IF(B84="","",IF(AND('Mortgage Calculator'!$D$21/'Mortgage Calculator'!$D$6&gt;0.8,E84/'Mortgage Calculator'!$D$6&gt;0.78),ROUND('Mortgage Calculator'!$D$21*'Mortgage Calculator'!$D$15/12,2),0))</f>
        <v>0</v>
      </c>
      <c r="N84" s="36">
        <f>IF(B84="","",1-K84/'Mortgage Calculator'!$D$6)</f>
        <v>0</v>
      </c>
    </row>
    <row r="85" spans="2:14">
      <c r="B85" s="30">
        <f>IF(B84="","",IF(K84&gt;0.005,B84+1,""))</f>
        <v>0</v>
      </c>
      <c r="C85" s="31">
        <f>IF(B85="","",EDATE('Mortgage Calculator'!$D$10,B85-1))</f>
        <v>0</v>
      </c>
      <c r="D85" s="30">
        <f>IF(B85="","",INT((B85-1)/12)+1)</f>
        <v>0</v>
      </c>
      <c r="E85" s="32">
        <f>IF(B85="","",K84)</f>
        <v>0</v>
      </c>
      <c r="F85" s="32">
        <f>IF(B85="","",IF(B85&gt;='Mortgage Calculator'!$D$22,E85+I85,MIN('Mortgage Calculator'!$D$23,E85+I85)))</f>
        <v>0</v>
      </c>
      <c r="G85" s="33"/>
      <c r="H85" s="32">
        <f>IF(B85="","",MAX(0,MIN('Mortgage Calculator'!$D$17+N(G85),E85+I85-F85)))</f>
        <v>0</v>
      </c>
      <c r="I85" s="32">
        <f>IF(B85="","",ROUND(E85*'Mortgage Calculator'!$D$8/12,2))</f>
        <v>0</v>
      </c>
      <c r="J85" s="32">
        <f>IF(B85="","",F85+H85-I85)</f>
        <v>0</v>
      </c>
      <c r="K85" s="34">
        <f>IF(B85="","",ROUND(E85-J85,2))</f>
        <v>0</v>
      </c>
      <c r="L85" s="35">
        <f>IF(B85="","",L84+I85)</f>
        <v>0</v>
      </c>
      <c r="M85" s="32">
        <f>IF(B85="","",IF(AND('Mortgage Calculator'!$D$21/'Mortgage Calculator'!$D$6&gt;0.8,E85/'Mortgage Calculator'!$D$6&gt;0.78),ROUND('Mortgage Calculator'!$D$21*'Mortgage Calculator'!$D$15/12,2),0))</f>
        <v>0</v>
      </c>
      <c r="N85" s="36">
        <f>IF(B85="","",1-K85/'Mortgage Calculator'!$D$6)</f>
        <v>0</v>
      </c>
    </row>
    <row r="86" spans="2:14">
      <c r="B86" s="30">
        <f>IF(B85="","",IF(K85&gt;0.005,B85+1,""))</f>
        <v>0</v>
      </c>
      <c r="C86" s="31">
        <f>IF(B86="","",EDATE('Mortgage Calculator'!$D$10,B86-1))</f>
        <v>0</v>
      </c>
      <c r="D86" s="30">
        <f>IF(B86="","",INT((B86-1)/12)+1)</f>
        <v>0</v>
      </c>
      <c r="E86" s="32">
        <f>IF(B86="","",K85)</f>
        <v>0</v>
      </c>
      <c r="F86" s="32">
        <f>IF(B86="","",IF(B86&gt;='Mortgage Calculator'!$D$22,E86+I86,MIN('Mortgage Calculator'!$D$23,E86+I86)))</f>
        <v>0</v>
      </c>
      <c r="G86" s="33"/>
      <c r="H86" s="32">
        <f>IF(B86="","",MAX(0,MIN('Mortgage Calculator'!$D$17+N(G86),E86+I86-F86)))</f>
        <v>0</v>
      </c>
      <c r="I86" s="32">
        <f>IF(B86="","",ROUND(E86*'Mortgage Calculator'!$D$8/12,2))</f>
        <v>0</v>
      </c>
      <c r="J86" s="32">
        <f>IF(B86="","",F86+H86-I86)</f>
        <v>0</v>
      </c>
      <c r="K86" s="34">
        <f>IF(B86="","",ROUND(E86-J86,2))</f>
        <v>0</v>
      </c>
      <c r="L86" s="35">
        <f>IF(B86="","",L85+I86)</f>
        <v>0</v>
      </c>
      <c r="M86" s="32">
        <f>IF(B86="","",IF(AND('Mortgage Calculator'!$D$21/'Mortgage Calculator'!$D$6&gt;0.8,E86/'Mortgage Calculator'!$D$6&gt;0.78),ROUND('Mortgage Calculator'!$D$21*'Mortgage Calculator'!$D$15/12,2),0))</f>
        <v>0</v>
      </c>
      <c r="N86" s="36">
        <f>IF(B86="","",1-K86/'Mortgage Calculator'!$D$6)</f>
        <v>0</v>
      </c>
    </row>
    <row r="87" spans="2:14">
      <c r="B87" s="30">
        <f>IF(B86="","",IF(K86&gt;0.005,B86+1,""))</f>
        <v>0</v>
      </c>
      <c r="C87" s="31">
        <f>IF(B87="","",EDATE('Mortgage Calculator'!$D$10,B87-1))</f>
        <v>0</v>
      </c>
      <c r="D87" s="30">
        <f>IF(B87="","",INT((B87-1)/12)+1)</f>
        <v>0</v>
      </c>
      <c r="E87" s="32">
        <f>IF(B87="","",K86)</f>
        <v>0</v>
      </c>
      <c r="F87" s="32">
        <f>IF(B87="","",IF(B87&gt;='Mortgage Calculator'!$D$22,E87+I87,MIN('Mortgage Calculator'!$D$23,E87+I87)))</f>
        <v>0</v>
      </c>
      <c r="G87" s="33"/>
      <c r="H87" s="32">
        <f>IF(B87="","",MAX(0,MIN('Mortgage Calculator'!$D$17+N(G87),E87+I87-F87)))</f>
        <v>0</v>
      </c>
      <c r="I87" s="32">
        <f>IF(B87="","",ROUND(E87*'Mortgage Calculator'!$D$8/12,2))</f>
        <v>0</v>
      </c>
      <c r="J87" s="32">
        <f>IF(B87="","",F87+H87-I87)</f>
        <v>0</v>
      </c>
      <c r="K87" s="34">
        <f>IF(B87="","",ROUND(E87-J87,2))</f>
        <v>0</v>
      </c>
      <c r="L87" s="35">
        <f>IF(B87="","",L86+I87)</f>
        <v>0</v>
      </c>
      <c r="M87" s="32">
        <f>IF(B87="","",IF(AND('Mortgage Calculator'!$D$21/'Mortgage Calculator'!$D$6&gt;0.8,E87/'Mortgage Calculator'!$D$6&gt;0.78),ROUND('Mortgage Calculator'!$D$21*'Mortgage Calculator'!$D$15/12,2),0))</f>
        <v>0</v>
      </c>
      <c r="N87" s="36">
        <f>IF(B87="","",1-K87/'Mortgage Calculator'!$D$6)</f>
        <v>0</v>
      </c>
    </row>
    <row r="88" spans="2:14">
      <c r="B88" s="30">
        <f>IF(B87="","",IF(K87&gt;0.005,B87+1,""))</f>
        <v>0</v>
      </c>
      <c r="C88" s="31">
        <f>IF(B88="","",EDATE('Mortgage Calculator'!$D$10,B88-1))</f>
        <v>0</v>
      </c>
      <c r="D88" s="30">
        <f>IF(B88="","",INT((B88-1)/12)+1)</f>
        <v>0</v>
      </c>
      <c r="E88" s="32">
        <f>IF(B88="","",K87)</f>
        <v>0</v>
      </c>
      <c r="F88" s="32">
        <f>IF(B88="","",IF(B88&gt;='Mortgage Calculator'!$D$22,E88+I88,MIN('Mortgage Calculator'!$D$23,E88+I88)))</f>
        <v>0</v>
      </c>
      <c r="G88" s="33"/>
      <c r="H88" s="32">
        <f>IF(B88="","",MAX(0,MIN('Mortgage Calculator'!$D$17+N(G88),E88+I88-F88)))</f>
        <v>0</v>
      </c>
      <c r="I88" s="32">
        <f>IF(B88="","",ROUND(E88*'Mortgage Calculator'!$D$8/12,2))</f>
        <v>0</v>
      </c>
      <c r="J88" s="32">
        <f>IF(B88="","",F88+H88-I88)</f>
        <v>0</v>
      </c>
      <c r="K88" s="34">
        <f>IF(B88="","",ROUND(E88-J88,2))</f>
        <v>0</v>
      </c>
      <c r="L88" s="35">
        <f>IF(B88="","",L87+I88)</f>
        <v>0</v>
      </c>
      <c r="M88" s="32">
        <f>IF(B88="","",IF(AND('Mortgage Calculator'!$D$21/'Mortgage Calculator'!$D$6&gt;0.8,E88/'Mortgage Calculator'!$D$6&gt;0.78),ROUND('Mortgage Calculator'!$D$21*'Mortgage Calculator'!$D$15/12,2),0))</f>
        <v>0</v>
      </c>
      <c r="N88" s="36">
        <f>IF(B88="","",1-K88/'Mortgage Calculator'!$D$6)</f>
        <v>0</v>
      </c>
    </row>
    <row r="89" spans="2:14">
      <c r="B89" s="30">
        <f>IF(B88="","",IF(K88&gt;0.005,B88+1,""))</f>
        <v>0</v>
      </c>
      <c r="C89" s="31">
        <f>IF(B89="","",EDATE('Mortgage Calculator'!$D$10,B89-1))</f>
        <v>0</v>
      </c>
      <c r="D89" s="30">
        <f>IF(B89="","",INT((B89-1)/12)+1)</f>
        <v>0</v>
      </c>
      <c r="E89" s="32">
        <f>IF(B89="","",K88)</f>
        <v>0</v>
      </c>
      <c r="F89" s="32">
        <f>IF(B89="","",IF(B89&gt;='Mortgage Calculator'!$D$22,E89+I89,MIN('Mortgage Calculator'!$D$23,E89+I89)))</f>
        <v>0</v>
      </c>
      <c r="G89" s="33"/>
      <c r="H89" s="32">
        <f>IF(B89="","",MAX(0,MIN('Mortgage Calculator'!$D$17+N(G89),E89+I89-F89)))</f>
        <v>0</v>
      </c>
      <c r="I89" s="32">
        <f>IF(B89="","",ROUND(E89*'Mortgage Calculator'!$D$8/12,2))</f>
        <v>0</v>
      </c>
      <c r="J89" s="32">
        <f>IF(B89="","",F89+H89-I89)</f>
        <v>0</v>
      </c>
      <c r="K89" s="34">
        <f>IF(B89="","",ROUND(E89-J89,2))</f>
        <v>0</v>
      </c>
      <c r="L89" s="35">
        <f>IF(B89="","",L88+I89)</f>
        <v>0</v>
      </c>
      <c r="M89" s="32">
        <f>IF(B89="","",IF(AND('Mortgage Calculator'!$D$21/'Mortgage Calculator'!$D$6&gt;0.8,E89/'Mortgage Calculator'!$D$6&gt;0.78),ROUND('Mortgage Calculator'!$D$21*'Mortgage Calculator'!$D$15/12,2),0))</f>
        <v>0</v>
      </c>
      <c r="N89" s="36">
        <f>IF(B89="","",1-K89/'Mortgage Calculator'!$D$6)</f>
        <v>0</v>
      </c>
    </row>
    <row r="90" spans="2:14">
      <c r="B90" s="30">
        <f>IF(B89="","",IF(K89&gt;0.005,B89+1,""))</f>
        <v>0</v>
      </c>
      <c r="C90" s="31">
        <f>IF(B90="","",EDATE('Mortgage Calculator'!$D$10,B90-1))</f>
        <v>0</v>
      </c>
      <c r="D90" s="30">
        <f>IF(B90="","",INT((B90-1)/12)+1)</f>
        <v>0</v>
      </c>
      <c r="E90" s="32">
        <f>IF(B90="","",K89)</f>
        <v>0</v>
      </c>
      <c r="F90" s="32">
        <f>IF(B90="","",IF(B90&gt;='Mortgage Calculator'!$D$22,E90+I90,MIN('Mortgage Calculator'!$D$23,E90+I90)))</f>
        <v>0</v>
      </c>
      <c r="G90" s="33"/>
      <c r="H90" s="32">
        <f>IF(B90="","",MAX(0,MIN('Mortgage Calculator'!$D$17+N(G90),E90+I90-F90)))</f>
        <v>0</v>
      </c>
      <c r="I90" s="32">
        <f>IF(B90="","",ROUND(E90*'Mortgage Calculator'!$D$8/12,2))</f>
        <v>0</v>
      </c>
      <c r="J90" s="32">
        <f>IF(B90="","",F90+H90-I90)</f>
        <v>0</v>
      </c>
      <c r="K90" s="34">
        <f>IF(B90="","",ROUND(E90-J90,2))</f>
        <v>0</v>
      </c>
      <c r="L90" s="35">
        <f>IF(B90="","",L89+I90)</f>
        <v>0</v>
      </c>
      <c r="M90" s="32">
        <f>IF(B90="","",IF(AND('Mortgage Calculator'!$D$21/'Mortgage Calculator'!$D$6&gt;0.8,E90/'Mortgage Calculator'!$D$6&gt;0.78),ROUND('Mortgage Calculator'!$D$21*'Mortgage Calculator'!$D$15/12,2),0))</f>
        <v>0</v>
      </c>
      <c r="N90" s="36">
        <f>IF(B90="","",1-K90/'Mortgage Calculator'!$D$6)</f>
        <v>0</v>
      </c>
    </row>
    <row r="91" spans="2:14">
      <c r="B91" s="30">
        <f>IF(B90="","",IF(K90&gt;0.005,B90+1,""))</f>
        <v>0</v>
      </c>
      <c r="C91" s="31">
        <f>IF(B91="","",EDATE('Mortgage Calculator'!$D$10,B91-1))</f>
        <v>0</v>
      </c>
      <c r="D91" s="30">
        <f>IF(B91="","",INT((B91-1)/12)+1)</f>
        <v>0</v>
      </c>
      <c r="E91" s="32">
        <f>IF(B91="","",K90)</f>
        <v>0</v>
      </c>
      <c r="F91" s="32">
        <f>IF(B91="","",IF(B91&gt;='Mortgage Calculator'!$D$22,E91+I91,MIN('Mortgage Calculator'!$D$23,E91+I91)))</f>
        <v>0</v>
      </c>
      <c r="G91" s="33"/>
      <c r="H91" s="32">
        <f>IF(B91="","",MAX(0,MIN('Mortgage Calculator'!$D$17+N(G91),E91+I91-F91)))</f>
        <v>0</v>
      </c>
      <c r="I91" s="32">
        <f>IF(B91="","",ROUND(E91*'Mortgage Calculator'!$D$8/12,2))</f>
        <v>0</v>
      </c>
      <c r="J91" s="32">
        <f>IF(B91="","",F91+H91-I91)</f>
        <v>0</v>
      </c>
      <c r="K91" s="34">
        <f>IF(B91="","",ROUND(E91-J91,2))</f>
        <v>0</v>
      </c>
      <c r="L91" s="35">
        <f>IF(B91="","",L90+I91)</f>
        <v>0</v>
      </c>
      <c r="M91" s="32">
        <f>IF(B91="","",IF(AND('Mortgage Calculator'!$D$21/'Mortgage Calculator'!$D$6&gt;0.8,E91/'Mortgage Calculator'!$D$6&gt;0.78),ROUND('Mortgage Calculator'!$D$21*'Mortgage Calculator'!$D$15/12,2),0))</f>
        <v>0</v>
      </c>
      <c r="N91" s="36">
        <f>IF(B91="","",1-K91/'Mortgage Calculator'!$D$6)</f>
        <v>0</v>
      </c>
    </row>
    <row r="92" spans="2:14">
      <c r="B92" s="30">
        <f>IF(B91="","",IF(K91&gt;0.005,B91+1,""))</f>
        <v>0</v>
      </c>
      <c r="C92" s="31">
        <f>IF(B92="","",EDATE('Mortgage Calculator'!$D$10,B92-1))</f>
        <v>0</v>
      </c>
      <c r="D92" s="30">
        <f>IF(B92="","",INT((B92-1)/12)+1)</f>
        <v>0</v>
      </c>
      <c r="E92" s="32">
        <f>IF(B92="","",K91)</f>
        <v>0</v>
      </c>
      <c r="F92" s="32">
        <f>IF(B92="","",IF(B92&gt;='Mortgage Calculator'!$D$22,E92+I92,MIN('Mortgage Calculator'!$D$23,E92+I92)))</f>
        <v>0</v>
      </c>
      <c r="G92" s="33"/>
      <c r="H92" s="32">
        <f>IF(B92="","",MAX(0,MIN('Mortgage Calculator'!$D$17+N(G92),E92+I92-F92)))</f>
        <v>0</v>
      </c>
      <c r="I92" s="32">
        <f>IF(B92="","",ROUND(E92*'Mortgage Calculator'!$D$8/12,2))</f>
        <v>0</v>
      </c>
      <c r="J92" s="32">
        <f>IF(B92="","",F92+H92-I92)</f>
        <v>0</v>
      </c>
      <c r="K92" s="34">
        <f>IF(B92="","",ROUND(E92-J92,2))</f>
        <v>0</v>
      </c>
      <c r="L92" s="35">
        <f>IF(B92="","",L91+I92)</f>
        <v>0</v>
      </c>
      <c r="M92" s="32">
        <f>IF(B92="","",IF(AND('Mortgage Calculator'!$D$21/'Mortgage Calculator'!$D$6&gt;0.8,E92/'Mortgage Calculator'!$D$6&gt;0.78),ROUND('Mortgage Calculator'!$D$21*'Mortgage Calculator'!$D$15/12,2),0))</f>
        <v>0</v>
      </c>
      <c r="N92" s="36">
        <f>IF(B92="","",1-K92/'Mortgage Calculator'!$D$6)</f>
        <v>0</v>
      </c>
    </row>
    <row r="93" spans="2:14">
      <c r="B93" s="30">
        <f>IF(B92="","",IF(K92&gt;0.005,B92+1,""))</f>
        <v>0</v>
      </c>
      <c r="C93" s="31">
        <f>IF(B93="","",EDATE('Mortgage Calculator'!$D$10,B93-1))</f>
        <v>0</v>
      </c>
      <c r="D93" s="30">
        <f>IF(B93="","",INT((B93-1)/12)+1)</f>
        <v>0</v>
      </c>
      <c r="E93" s="32">
        <f>IF(B93="","",K92)</f>
        <v>0</v>
      </c>
      <c r="F93" s="32">
        <f>IF(B93="","",IF(B93&gt;='Mortgage Calculator'!$D$22,E93+I93,MIN('Mortgage Calculator'!$D$23,E93+I93)))</f>
        <v>0</v>
      </c>
      <c r="G93" s="33"/>
      <c r="H93" s="32">
        <f>IF(B93="","",MAX(0,MIN('Mortgage Calculator'!$D$17+N(G93),E93+I93-F93)))</f>
        <v>0</v>
      </c>
      <c r="I93" s="32">
        <f>IF(B93="","",ROUND(E93*'Mortgage Calculator'!$D$8/12,2))</f>
        <v>0</v>
      </c>
      <c r="J93" s="32">
        <f>IF(B93="","",F93+H93-I93)</f>
        <v>0</v>
      </c>
      <c r="K93" s="34">
        <f>IF(B93="","",ROUND(E93-J93,2))</f>
        <v>0</v>
      </c>
      <c r="L93" s="35">
        <f>IF(B93="","",L92+I93)</f>
        <v>0</v>
      </c>
      <c r="M93" s="32">
        <f>IF(B93="","",IF(AND('Mortgage Calculator'!$D$21/'Mortgage Calculator'!$D$6&gt;0.8,E93/'Mortgage Calculator'!$D$6&gt;0.78),ROUND('Mortgage Calculator'!$D$21*'Mortgage Calculator'!$D$15/12,2),0))</f>
        <v>0</v>
      </c>
      <c r="N93" s="36">
        <f>IF(B93="","",1-K93/'Mortgage Calculator'!$D$6)</f>
        <v>0</v>
      </c>
    </row>
    <row r="94" spans="2:14">
      <c r="B94" s="30">
        <f>IF(B93="","",IF(K93&gt;0.005,B93+1,""))</f>
        <v>0</v>
      </c>
      <c r="C94" s="31">
        <f>IF(B94="","",EDATE('Mortgage Calculator'!$D$10,B94-1))</f>
        <v>0</v>
      </c>
      <c r="D94" s="30">
        <f>IF(B94="","",INT((B94-1)/12)+1)</f>
        <v>0</v>
      </c>
      <c r="E94" s="32">
        <f>IF(B94="","",K93)</f>
        <v>0</v>
      </c>
      <c r="F94" s="32">
        <f>IF(B94="","",IF(B94&gt;='Mortgage Calculator'!$D$22,E94+I94,MIN('Mortgage Calculator'!$D$23,E94+I94)))</f>
        <v>0</v>
      </c>
      <c r="G94" s="33"/>
      <c r="H94" s="32">
        <f>IF(B94="","",MAX(0,MIN('Mortgage Calculator'!$D$17+N(G94),E94+I94-F94)))</f>
        <v>0</v>
      </c>
      <c r="I94" s="32">
        <f>IF(B94="","",ROUND(E94*'Mortgage Calculator'!$D$8/12,2))</f>
        <v>0</v>
      </c>
      <c r="J94" s="32">
        <f>IF(B94="","",F94+H94-I94)</f>
        <v>0</v>
      </c>
      <c r="K94" s="34">
        <f>IF(B94="","",ROUND(E94-J94,2))</f>
        <v>0</v>
      </c>
      <c r="L94" s="35">
        <f>IF(B94="","",L93+I94)</f>
        <v>0</v>
      </c>
      <c r="M94" s="32">
        <f>IF(B94="","",IF(AND('Mortgage Calculator'!$D$21/'Mortgage Calculator'!$D$6&gt;0.8,E94/'Mortgage Calculator'!$D$6&gt;0.78),ROUND('Mortgage Calculator'!$D$21*'Mortgage Calculator'!$D$15/12,2),0))</f>
        <v>0</v>
      </c>
      <c r="N94" s="36">
        <f>IF(B94="","",1-K94/'Mortgage Calculator'!$D$6)</f>
        <v>0</v>
      </c>
    </row>
    <row r="95" spans="2:14">
      <c r="B95" s="30">
        <f>IF(B94="","",IF(K94&gt;0.005,B94+1,""))</f>
        <v>0</v>
      </c>
      <c r="C95" s="31">
        <f>IF(B95="","",EDATE('Mortgage Calculator'!$D$10,B95-1))</f>
        <v>0</v>
      </c>
      <c r="D95" s="30">
        <f>IF(B95="","",INT((B95-1)/12)+1)</f>
        <v>0</v>
      </c>
      <c r="E95" s="32">
        <f>IF(B95="","",K94)</f>
        <v>0</v>
      </c>
      <c r="F95" s="32">
        <f>IF(B95="","",IF(B95&gt;='Mortgage Calculator'!$D$22,E95+I95,MIN('Mortgage Calculator'!$D$23,E95+I95)))</f>
        <v>0</v>
      </c>
      <c r="G95" s="33"/>
      <c r="H95" s="32">
        <f>IF(B95="","",MAX(0,MIN('Mortgage Calculator'!$D$17+N(G95),E95+I95-F95)))</f>
        <v>0</v>
      </c>
      <c r="I95" s="32">
        <f>IF(B95="","",ROUND(E95*'Mortgage Calculator'!$D$8/12,2))</f>
        <v>0</v>
      </c>
      <c r="J95" s="32">
        <f>IF(B95="","",F95+H95-I95)</f>
        <v>0</v>
      </c>
      <c r="K95" s="34">
        <f>IF(B95="","",ROUND(E95-J95,2))</f>
        <v>0</v>
      </c>
      <c r="L95" s="35">
        <f>IF(B95="","",L94+I95)</f>
        <v>0</v>
      </c>
      <c r="M95" s="32">
        <f>IF(B95="","",IF(AND('Mortgage Calculator'!$D$21/'Mortgage Calculator'!$D$6&gt;0.8,E95/'Mortgage Calculator'!$D$6&gt;0.78),ROUND('Mortgage Calculator'!$D$21*'Mortgage Calculator'!$D$15/12,2),0))</f>
        <v>0</v>
      </c>
      <c r="N95" s="36">
        <f>IF(B95="","",1-K95/'Mortgage Calculator'!$D$6)</f>
        <v>0</v>
      </c>
    </row>
    <row r="96" spans="2:14">
      <c r="B96" s="30">
        <f>IF(B95="","",IF(K95&gt;0.005,B95+1,""))</f>
        <v>0</v>
      </c>
      <c r="C96" s="31">
        <f>IF(B96="","",EDATE('Mortgage Calculator'!$D$10,B96-1))</f>
        <v>0</v>
      </c>
      <c r="D96" s="30">
        <f>IF(B96="","",INT((B96-1)/12)+1)</f>
        <v>0</v>
      </c>
      <c r="E96" s="32">
        <f>IF(B96="","",K95)</f>
        <v>0</v>
      </c>
      <c r="F96" s="32">
        <f>IF(B96="","",IF(B96&gt;='Mortgage Calculator'!$D$22,E96+I96,MIN('Mortgage Calculator'!$D$23,E96+I96)))</f>
        <v>0</v>
      </c>
      <c r="G96" s="33"/>
      <c r="H96" s="32">
        <f>IF(B96="","",MAX(0,MIN('Mortgage Calculator'!$D$17+N(G96),E96+I96-F96)))</f>
        <v>0</v>
      </c>
      <c r="I96" s="32">
        <f>IF(B96="","",ROUND(E96*'Mortgage Calculator'!$D$8/12,2))</f>
        <v>0</v>
      </c>
      <c r="J96" s="32">
        <f>IF(B96="","",F96+H96-I96)</f>
        <v>0</v>
      </c>
      <c r="K96" s="34">
        <f>IF(B96="","",ROUND(E96-J96,2))</f>
        <v>0</v>
      </c>
      <c r="L96" s="35">
        <f>IF(B96="","",L95+I96)</f>
        <v>0</v>
      </c>
      <c r="M96" s="32">
        <f>IF(B96="","",IF(AND('Mortgage Calculator'!$D$21/'Mortgage Calculator'!$D$6&gt;0.8,E96/'Mortgage Calculator'!$D$6&gt;0.78),ROUND('Mortgage Calculator'!$D$21*'Mortgage Calculator'!$D$15/12,2),0))</f>
        <v>0</v>
      </c>
      <c r="N96" s="36">
        <f>IF(B96="","",1-K96/'Mortgage Calculator'!$D$6)</f>
        <v>0</v>
      </c>
    </row>
    <row r="97" spans="2:14">
      <c r="B97" s="30">
        <f>IF(B96="","",IF(K96&gt;0.005,B96+1,""))</f>
        <v>0</v>
      </c>
      <c r="C97" s="31">
        <f>IF(B97="","",EDATE('Mortgage Calculator'!$D$10,B97-1))</f>
        <v>0</v>
      </c>
      <c r="D97" s="30">
        <f>IF(B97="","",INT((B97-1)/12)+1)</f>
        <v>0</v>
      </c>
      <c r="E97" s="32">
        <f>IF(B97="","",K96)</f>
        <v>0</v>
      </c>
      <c r="F97" s="32">
        <f>IF(B97="","",IF(B97&gt;='Mortgage Calculator'!$D$22,E97+I97,MIN('Mortgage Calculator'!$D$23,E97+I97)))</f>
        <v>0</v>
      </c>
      <c r="G97" s="33"/>
      <c r="H97" s="32">
        <f>IF(B97="","",MAX(0,MIN('Mortgage Calculator'!$D$17+N(G97),E97+I97-F97)))</f>
        <v>0</v>
      </c>
      <c r="I97" s="32">
        <f>IF(B97="","",ROUND(E97*'Mortgage Calculator'!$D$8/12,2))</f>
        <v>0</v>
      </c>
      <c r="J97" s="32">
        <f>IF(B97="","",F97+H97-I97)</f>
        <v>0</v>
      </c>
      <c r="K97" s="34">
        <f>IF(B97="","",ROUND(E97-J97,2))</f>
        <v>0</v>
      </c>
      <c r="L97" s="35">
        <f>IF(B97="","",L96+I97)</f>
        <v>0</v>
      </c>
      <c r="M97" s="32">
        <f>IF(B97="","",IF(AND('Mortgage Calculator'!$D$21/'Mortgage Calculator'!$D$6&gt;0.8,E97/'Mortgage Calculator'!$D$6&gt;0.78),ROUND('Mortgage Calculator'!$D$21*'Mortgage Calculator'!$D$15/12,2),0))</f>
        <v>0</v>
      </c>
      <c r="N97" s="36">
        <f>IF(B97="","",1-K97/'Mortgage Calculator'!$D$6)</f>
        <v>0</v>
      </c>
    </row>
    <row r="98" spans="2:14">
      <c r="B98" s="30">
        <f>IF(B97="","",IF(K97&gt;0.005,B97+1,""))</f>
        <v>0</v>
      </c>
      <c r="C98" s="31">
        <f>IF(B98="","",EDATE('Mortgage Calculator'!$D$10,B98-1))</f>
        <v>0</v>
      </c>
      <c r="D98" s="30">
        <f>IF(B98="","",INT((B98-1)/12)+1)</f>
        <v>0</v>
      </c>
      <c r="E98" s="32">
        <f>IF(B98="","",K97)</f>
        <v>0</v>
      </c>
      <c r="F98" s="32">
        <f>IF(B98="","",IF(B98&gt;='Mortgage Calculator'!$D$22,E98+I98,MIN('Mortgage Calculator'!$D$23,E98+I98)))</f>
        <v>0</v>
      </c>
      <c r="G98" s="33"/>
      <c r="H98" s="32">
        <f>IF(B98="","",MAX(0,MIN('Mortgage Calculator'!$D$17+N(G98),E98+I98-F98)))</f>
        <v>0</v>
      </c>
      <c r="I98" s="32">
        <f>IF(B98="","",ROUND(E98*'Mortgage Calculator'!$D$8/12,2))</f>
        <v>0</v>
      </c>
      <c r="J98" s="32">
        <f>IF(B98="","",F98+H98-I98)</f>
        <v>0</v>
      </c>
      <c r="K98" s="34">
        <f>IF(B98="","",ROUND(E98-J98,2))</f>
        <v>0</v>
      </c>
      <c r="L98" s="35">
        <f>IF(B98="","",L97+I98)</f>
        <v>0</v>
      </c>
      <c r="M98" s="32">
        <f>IF(B98="","",IF(AND('Mortgage Calculator'!$D$21/'Mortgage Calculator'!$D$6&gt;0.8,E98/'Mortgage Calculator'!$D$6&gt;0.78),ROUND('Mortgage Calculator'!$D$21*'Mortgage Calculator'!$D$15/12,2),0))</f>
        <v>0</v>
      </c>
      <c r="N98" s="36">
        <f>IF(B98="","",1-K98/'Mortgage Calculator'!$D$6)</f>
        <v>0</v>
      </c>
    </row>
    <row r="99" spans="2:14">
      <c r="B99" s="30">
        <f>IF(B98="","",IF(K98&gt;0.005,B98+1,""))</f>
        <v>0</v>
      </c>
      <c r="C99" s="31">
        <f>IF(B99="","",EDATE('Mortgage Calculator'!$D$10,B99-1))</f>
        <v>0</v>
      </c>
      <c r="D99" s="30">
        <f>IF(B99="","",INT((B99-1)/12)+1)</f>
        <v>0</v>
      </c>
      <c r="E99" s="32">
        <f>IF(B99="","",K98)</f>
        <v>0</v>
      </c>
      <c r="F99" s="32">
        <f>IF(B99="","",IF(B99&gt;='Mortgage Calculator'!$D$22,E99+I99,MIN('Mortgage Calculator'!$D$23,E99+I99)))</f>
        <v>0</v>
      </c>
      <c r="G99" s="33"/>
      <c r="H99" s="32">
        <f>IF(B99="","",MAX(0,MIN('Mortgage Calculator'!$D$17+N(G99),E99+I99-F99)))</f>
        <v>0</v>
      </c>
      <c r="I99" s="32">
        <f>IF(B99="","",ROUND(E99*'Mortgage Calculator'!$D$8/12,2))</f>
        <v>0</v>
      </c>
      <c r="J99" s="32">
        <f>IF(B99="","",F99+H99-I99)</f>
        <v>0</v>
      </c>
      <c r="K99" s="34">
        <f>IF(B99="","",ROUND(E99-J99,2))</f>
        <v>0</v>
      </c>
      <c r="L99" s="35">
        <f>IF(B99="","",L98+I99)</f>
        <v>0</v>
      </c>
      <c r="M99" s="32">
        <f>IF(B99="","",IF(AND('Mortgage Calculator'!$D$21/'Mortgage Calculator'!$D$6&gt;0.8,E99/'Mortgage Calculator'!$D$6&gt;0.78),ROUND('Mortgage Calculator'!$D$21*'Mortgage Calculator'!$D$15/12,2),0))</f>
        <v>0</v>
      </c>
      <c r="N99" s="36">
        <f>IF(B99="","",1-K99/'Mortgage Calculator'!$D$6)</f>
        <v>0</v>
      </c>
    </row>
    <row r="100" spans="2:14">
      <c r="B100" s="30">
        <f>IF(B99="","",IF(K99&gt;0.005,B99+1,""))</f>
        <v>0</v>
      </c>
      <c r="C100" s="31">
        <f>IF(B100="","",EDATE('Mortgage Calculator'!$D$10,B100-1))</f>
        <v>0</v>
      </c>
      <c r="D100" s="30">
        <f>IF(B100="","",INT((B100-1)/12)+1)</f>
        <v>0</v>
      </c>
      <c r="E100" s="32">
        <f>IF(B100="","",K99)</f>
        <v>0</v>
      </c>
      <c r="F100" s="32">
        <f>IF(B100="","",IF(B100&gt;='Mortgage Calculator'!$D$22,E100+I100,MIN('Mortgage Calculator'!$D$23,E100+I100)))</f>
        <v>0</v>
      </c>
      <c r="G100" s="33"/>
      <c r="H100" s="32">
        <f>IF(B100="","",MAX(0,MIN('Mortgage Calculator'!$D$17+N(G100),E100+I100-F100)))</f>
        <v>0</v>
      </c>
      <c r="I100" s="32">
        <f>IF(B100="","",ROUND(E100*'Mortgage Calculator'!$D$8/12,2))</f>
        <v>0</v>
      </c>
      <c r="J100" s="32">
        <f>IF(B100="","",F100+H100-I100)</f>
        <v>0</v>
      </c>
      <c r="K100" s="34">
        <f>IF(B100="","",ROUND(E100-J100,2))</f>
        <v>0</v>
      </c>
      <c r="L100" s="35">
        <f>IF(B100="","",L99+I100)</f>
        <v>0</v>
      </c>
      <c r="M100" s="32">
        <f>IF(B100="","",IF(AND('Mortgage Calculator'!$D$21/'Mortgage Calculator'!$D$6&gt;0.8,E100/'Mortgage Calculator'!$D$6&gt;0.78),ROUND('Mortgage Calculator'!$D$21*'Mortgage Calculator'!$D$15/12,2),0))</f>
        <v>0</v>
      </c>
      <c r="N100" s="36">
        <f>IF(B100="","",1-K100/'Mortgage Calculator'!$D$6)</f>
        <v>0</v>
      </c>
    </row>
    <row r="101" spans="2:14">
      <c r="B101" s="30">
        <f>IF(B100="","",IF(K100&gt;0.005,B100+1,""))</f>
        <v>0</v>
      </c>
      <c r="C101" s="31">
        <f>IF(B101="","",EDATE('Mortgage Calculator'!$D$10,B101-1))</f>
        <v>0</v>
      </c>
      <c r="D101" s="30">
        <f>IF(B101="","",INT((B101-1)/12)+1)</f>
        <v>0</v>
      </c>
      <c r="E101" s="32">
        <f>IF(B101="","",K100)</f>
        <v>0</v>
      </c>
      <c r="F101" s="32">
        <f>IF(B101="","",IF(B101&gt;='Mortgage Calculator'!$D$22,E101+I101,MIN('Mortgage Calculator'!$D$23,E101+I101)))</f>
        <v>0</v>
      </c>
      <c r="G101" s="33"/>
      <c r="H101" s="32">
        <f>IF(B101="","",MAX(0,MIN('Mortgage Calculator'!$D$17+N(G101),E101+I101-F101)))</f>
        <v>0</v>
      </c>
      <c r="I101" s="32">
        <f>IF(B101="","",ROUND(E101*'Mortgage Calculator'!$D$8/12,2))</f>
        <v>0</v>
      </c>
      <c r="J101" s="32">
        <f>IF(B101="","",F101+H101-I101)</f>
        <v>0</v>
      </c>
      <c r="K101" s="34">
        <f>IF(B101="","",ROUND(E101-J101,2))</f>
        <v>0</v>
      </c>
      <c r="L101" s="35">
        <f>IF(B101="","",L100+I101)</f>
        <v>0</v>
      </c>
      <c r="M101" s="32">
        <f>IF(B101="","",IF(AND('Mortgage Calculator'!$D$21/'Mortgage Calculator'!$D$6&gt;0.8,E101/'Mortgage Calculator'!$D$6&gt;0.78),ROUND('Mortgage Calculator'!$D$21*'Mortgage Calculator'!$D$15/12,2),0))</f>
        <v>0</v>
      </c>
      <c r="N101" s="36">
        <f>IF(B101="","",1-K101/'Mortgage Calculator'!$D$6)</f>
        <v>0</v>
      </c>
    </row>
    <row r="102" spans="2:14">
      <c r="B102" s="30">
        <f>IF(B101="","",IF(K101&gt;0.005,B101+1,""))</f>
        <v>0</v>
      </c>
      <c r="C102" s="31">
        <f>IF(B102="","",EDATE('Mortgage Calculator'!$D$10,B102-1))</f>
        <v>0</v>
      </c>
      <c r="D102" s="30">
        <f>IF(B102="","",INT((B102-1)/12)+1)</f>
        <v>0</v>
      </c>
      <c r="E102" s="32">
        <f>IF(B102="","",K101)</f>
        <v>0</v>
      </c>
      <c r="F102" s="32">
        <f>IF(B102="","",IF(B102&gt;='Mortgage Calculator'!$D$22,E102+I102,MIN('Mortgage Calculator'!$D$23,E102+I102)))</f>
        <v>0</v>
      </c>
      <c r="G102" s="33"/>
      <c r="H102" s="32">
        <f>IF(B102="","",MAX(0,MIN('Mortgage Calculator'!$D$17+N(G102),E102+I102-F102)))</f>
        <v>0</v>
      </c>
      <c r="I102" s="32">
        <f>IF(B102="","",ROUND(E102*'Mortgage Calculator'!$D$8/12,2))</f>
        <v>0</v>
      </c>
      <c r="J102" s="32">
        <f>IF(B102="","",F102+H102-I102)</f>
        <v>0</v>
      </c>
      <c r="K102" s="34">
        <f>IF(B102="","",ROUND(E102-J102,2))</f>
        <v>0</v>
      </c>
      <c r="L102" s="35">
        <f>IF(B102="","",L101+I102)</f>
        <v>0</v>
      </c>
      <c r="M102" s="32">
        <f>IF(B102="","",IF(AND('Mortgage Calculator'!$D$21/'Mortgage Calculator'!$D$6&gt;0.8,E102/'Mortgage Calculator'!$D$6&gt;0.78),ROUND('Mortgage Calculator'!$D$21*'Mortgage Calculator'!$D$15/12,2),0))</f>
        <v>0</v>
      </c>
      <c r="N102" s="36">
        <f>IF(B102="","",1-K102/'Mortgage Calculator'!$D$6)</f>
        <v>0</v>
      </c>
    </row>
    <row r="103" spans="2:14">
      <c r="B103" s="30">
        <f>IF(B102="","",IF(K102&gt;0.005,B102+1,""))</f>
        <v>0</v>
      </c>
      <c r="C103" s="31">
        <f>IF(B103="","",EDATE('Mortgage Calculator'!$D$10,B103-1))</f>
        <v>0</v>
      </c>
      <c r="D103" s="30">
        <f>IF(B103="","",INT((B103-1)/12)+1)</f>
        <v>0</v>
      </c>
      <c r="E103" s="32">
        <f>IF(B103="","",K102)</f>
        <v>0</v>
      </c>
      <c r="F103" s="32">
        <f>IF(B103="","",IF(B103&gt;='Mortgage Calculator'!$D$22,E103+I103,MIN('Mortgage Calculator'!$D$23,E103+I103)))</f>
        <v>0</v>
      </c>
      <c r="G103" s="33"/>
      <c r="H103" s="32">
        <f>IF(B103="","",MAX(0,MIN('Mortgage Calculator'!$D$17+N(G103),E103+I103-F103)))</f>
        <v>0</v>
      </c>
      <c r="I103" s="32">
        <f>IF(B103="","",ROUND(E103*'Mortgage Calculator'!$D$8/12,2))</f>
        <v>0</v>
      </c>
      <c r="J103" s="32">
        <f>IF(B103="","",F103+H103-I103)</f>
        <v>0</v>
      </c>
      <c r="K103" s="34">
        <f>IF(B103="","",ROUND(E103-J103,2))</f>
        <v>0</v>
      </c>
      <c r="L103" s="35">
        <f>IF(B103="","",L102+I103)</f>
        <v>0</v>
      </c>
      <c r="M103" s="32">
        <f>IF(B103="","",IF(AND('Mortgage Calculator'!$D$21/'Mortgage Calculator'!$D$6&gt;0.8,E103/'Mortgage Calculator'!$D$6&gt;0.78),ROUND('Mortgage Calculator'!$D$21*'Mortgage Calculator'!$D$15/12,2),0))</f>
        <v>0</v>
      </c>
      <c r="N103" s="36">
        <f>IF(B103="","",1-K103/'Mortgage Calculator'!$D$6)</f>
        <v>0</v>
      </c>
    </row>
    <row r="104" spans="2:14">
      <c r="B104" s="30">
        <f>IF(B103="","",IF(K103&gt;0.005,B103+1,""))</f>
        <v>0</v>
      </c>
      <c r="C104" s="31">
        <f>IF(B104="","",EDATE('Mortgage Calculator'!$D$10,B104-1))</f>
        <v>0</v>
      </c>
      <c r="D104" s="30">
        <f>IF(B104="","",INT((B104-1)/12)+1)</f>
        <v>0</v>
      </c>
      <c r="E104" s="32">
        <f>IF(B104="","",K103)</f>
        <v>0</v>
      </c>
      <c r="F104" s="32">
        <f>IF(B104="","",IF(B104&gt;='Mortgage Calculator'!$D$22,E104+I104,MIN('Mortgage Calculator'!$D$23,E104+I104)))</f>
        <v>0</v>
      </c>
      <c r="G104" s="33"/>
      <c r="H104" s="32">
        <f>IF(B104="","",MAX(0,MIN('Mortgage Calculator'!$D$17+N(G104),E104+I104-F104)))</f>
        <v>0</v>
      </c>
      <c r="I104" s="32">
        <f>IF(B104="","",ROUND(E104*'Mortgage Calculator'!$D$8/12,2))</f>
        <v>0</v>
      </c>
      <c r="J104" s="32">
        <f>IF(B104="","",F104+H104-I104)</f>
        <v>0</v>
      </c>
      <c r="K104" s="34">
        <f>IF(B104="","",ROUND(E104-J104,2))</f>
        <v>0</v>
      </c>
      <c r="L104" s="35">
        <f>IF(B104="","",L103+I104)</f>
        <v>0</v>
      </c>
      <c r="M104" s="32">
        <f>IF(B104="","",IF(AND('Mortgage Calculator'!$D$21/'Mortgage Calculator'!$D$6&gt;0.8,E104/'Mortgage Calculator'!$D$6&gt;0.78),ROUND('Mortgage Calculator'!$D$21*'Mortgage Calculator'!$D$15/12,2),0))</f>
        <v>0</v>
      </c>
      <c r="N104" s="36">
        <f>IF(B104="","",1-K104/'Mortgage Calculator'!$D$6)</f>
        <v>0</v>
      </c>
    </row>
    <row r="105" spans="2:14">
      <c r="B105" s="30">
        <f>IF(B104="","",IF(K104&gt;0.005,B104+1,""))</f>
        <v>0</v>
      </c>
      <c r="C105" s="31">
        <f>IF(B105="","",EDATE('Mortgage Calculator'!$D$10,B105-1))</f>
        <v>0</v>
      </c>
      <c r="D105" s="30">
        <f>IF(B105="","",INT((B105-1)/12)+1)</f>
        <v>0</v>
      </c>
      <c r="E105" s="32">
        <f>IF(B105="","",K104)</f>
        <v>0</v>
      </c>
      <c r="F105" s="32">
        <f>IF(B105="","",IF(B105&gt;='Mortgage Calculator'!$D$22,E105+I105,MIN('Mortgage Calculator'!$D$23,E105+I105)))</f>
        <v>0</v>
      </c>
      <c r="G105" s="33"/>
      <c r="H105" s="32">
        <f>IF(B105="","",MAX(0,MIN('Mortgage Calculator'!$D$17+N(G105),E105+I105-F105)))</f>
        <v>0</v>
      </c>
      <c r="I105" s="32">
        <f>IF(B105="","",ROUND(E105*'Mortgage Calculator'!$D$8/12,2))</f>
        <v>0</v>
      </c>
      <c r="J105" s="32">
        <f>IF(B105="","",F105+H105-I105)</f>
        <v>0</v>
      </c>
      <c r="K105" s="34">
        <f>IF(B105="","",ROUND(E105-J105,2))</f>
        <v>0</v>
      </c>
      <c r="L105" s="35">
        <f>IF(B105="","",L104+I105)</f>
        <v>0</v>
      </c>
      <c r="M105" s="32">
        <f>IF(B105="","",IF(AND('Mortgage Calculator'!$D$21/'Mortgage Calculator'!$D$6&gt;0.8,E105/'Mortgage Calculator'!$D$6&gt;0.78),ROUND('Mortgage Calculator'!$D$21*'Mortgage Calculator'!$D$15/12,2),0))</f>
        <v>0</v>
      </c>
      <c r="N105" s="36">
        <f>IF(B105="","",1-K105/'Mortgage Calculator'!$D$6)</f>
        <v>0</v>
      </c>
    </row>
    <row r="106" spans="2:14">
      <c r="B106" s="30">
        <f>IF(B105="","",IF(K105&gt;0.005,B105+1,""))</f>
        <v>0</v>
      </c>
      <c r="C106" s="31">
        <f>IF(B106="","",EDATE('Mortgage Calculator'!$D$10,B106-1))</f>
        <v>0</v>
      </c>
      <c r="D106" s="30">
        <f>IF(B106="","",INT((B106-1)/12)+1)</f>
        <v>0</v>
      </c>
      <c r="E106" s="32">
        <f>IF(B106="","",K105)</f>
        <v>0</v>
      </c>
      <c r="F106" s="32">
        <f>IF(B106="","",IF(B106&gt;='Mortgage Calculator'!$D$22,E106+I106,MIN('Mortgage Calculator'!$D$23,E106+I106)))</f>
        <v>0</v>
      </c>
      <c r="G106" s="33"/>
      <c r="H106" s="32">
        <f>IF(B106="","",MAX(0,MIN('Mortgage Calculator'!$D$17+N(G106),E106+I106-F106)))</f>
        <v>0</v>
      </c>
      <c r="I106" s="32">
        <f>IF(B106="","",ROUND(E106*'Mortgage Calculator'!$D$8/12,2))</f>
        <v>0</v>
      </c>
      <c r="J106" s="32">
        <f>IF(B106="","",F106+H106-I106)</f>
        <v>0</v>
      </c>
      <c r="K106" s="34">
        <f>IF(B106="","",ROUND(E106-J106,2))</f>
        <v>0</v>
      </c>
      <c r="L106" s="35">
        <f>IF(B106="","",L105+I106)</f>
        <v>0</v>
      </c>
      <c r="M106" s="32">
        <f>IF(B106="","",IF(AND('Mortgage Calculator'!$D$21/'Mortgage Calculator'!$D$6&gt;0.8,E106/'Mortgage Calculator'!$D$6&gt;0.78),ROUND('Mortgage Calculator'!$D$21*'Mortgage Calculator'!$D$15/12,2),0))</f>
        <v>0</v>
      </c>
      <c r="N106" s="36">
        <f>IF(B106="","",1-K106/'Mortgage Calculator'!$D$6)</f>
        <v>0</v>
      </c>
    </row>
    <row r="107" spans="2:14">
      <c r="B107" s="30">
        <f>IF(B106="","",IF(K106&gt;0.005,B106+1,""))</f>
        <v>0</v>
      </c>
      <c r="C107" s="31">
        <f>IF(B107="","",EDATE('Mortgage Calculator'!$D$10,B107-1))</f>
        <v>0</v>
      </c>
      <c r="D107" s="30">
        <f>IF(B107="","",INT((B107-1)/12)+1)</f>
        <v>0</v>
      </c>
      <c r="E107" s="32">
        <f>IF(B107="","",K106)</f>
        <v>0</v>
      </c>
      <c r="F107" s="32">
        <f>IF(B107="","",IF(B107&gt;='Mortgage Calculator'!$D$22,E107+I107,MIN('Mortgage Calculator'!$D$23,E107+I107)))</f>
        <v>0</v>
      </c>
      <c r="G107" s="33"/>
      <c r="H107" s="32">
        <f>IF(B107="","",MAX(0,MIN('Mortgage Calculator'!$D$17+N(G107),E107+I107-F107)))</f>
        <v>0</v>
      </c>
      <c r="I107" s="32">
        <f>IF(B107="","",ROUND(E107*'Mortgage Calculator'!$D$8/12,2))</f>
        <v>0</v>
      </c>
      <c r="J107" s="32">
        <f>IF(B107="","",F107+H107-I107)</f>
        <v>0</v>
      </c>
      <c r="K107" s="34">
        <f>IF(B107="","",ROUND(E107-J107,2))</f>
        <v>0</v>
      </c>
      <c r="L107" s="35">
        <f>IF(B107="","",L106+I107)</f>
        <v>0</v>
      </c>
      <c r="M107" s="32">
        <f>IF(B107="","",IF(AND('Mortgage Calculator'!$D$21/'Mortgage Calculator'!$D$6&gt;0.8,E107/'Mortgage Calculator'!$D$6&gt;0.78),ROUND('Mortgage Calculator'!$D$21*'Mortgage Calculator'!$D$15/12,2),0))</f>
        <v>0</v>
      </c>
      <c r="N107" s="36">
        <f>IF(B107="","",1-K107/'Mortgage Calculator'!$D$6)</f>
        <v>0</v>
      </c>
    </row>
    <row r="108" spans="2:14">
      <c r="B108" s="30">
        <f>IF(B107="","",IF(K107&gt;0.005,B107+1,""))</f>
        <v>0</v>
      </c>
      <c r="C108" s="31">
        <f>IF(B108="","",EDATE('Mortgage Calculator'!$D$10,B108-1))</f>
        <v>0</v>
      </c>
      <c r="D108" s="30">
        <f>IF(B108="","",INT((B108-1)/12)+1)</f>
        <v>0</v>
      </c>
      <c r="E108" s="32">
        <f>IF(B108="","",K107)</f>
        <v>0</v>
      </c>
      <c r="F108" s="32">
        <f>IF(B108="","",IF(B108&gt;='Mortgage Calculator'!$D$22,E108+I108,MIN('Mortgage Calculator'!$D$23,E108+I108)))</f>
        <v>0</v>
      </c>
      <c r="G108" s="33"/>
      <c r="H108" s="32">
        <f>IF(B108="","",MAX(0,MIN('Mortgage Calculator'!$D$17+N(G108),E108+I108-F108)))</f>
        <v>0</v>
      </c>
      <c r="I108" s="32">
        <f>IF(B108="","",ROUND(E108*'Mortgage Calculator'!$D$8/12,2))</f>
        <v>0</v>
      </c>
      <c r="J108" s="32">
        <f>IF(B108="","",F108+H108-I108)</f>
        <v>0</v>
      </c>
      <c r="K108" s="34">
        <f>IF(B108="","",ROUND(E108-J108,2))</f>
        <v>0</v>
      </c>
      <c r="L108" s="35">
        <f>IF(B108="","",L107+I108)</f>
        <v>0</v>
      </c>
      <c r="M108" s="32">
        <f>IF(B108="","",IF(AND('Mortgage Calculator'!$D$21/'Mortgage Calculator'!$D$6&gt;0.8,E108/'Mortgage Calculator'!$D$6&gt;0.78),ROUND('Mortgage Calculator'!$D$21*'Mortgage Calculator'!$D$15/12,2),0))</f>
        <v>0</v>
      </c>
      <c r="N108" s="36">
        <f>IF(B108="","",1-K108/'Mortgage Calculator'!$D$6)</f>
        <v>0</v>
      </c>
    </row>
    <row r="109" spans="2:14">
      <c r="B109" s="30">
        <f>IF(B108="","",IF(K108&gt;0.005,B108+1,""))</f>
        <v>0</v>
      </c>
      <c r="C109" s="31">
        <f>IF(B109="","",EDATE('Mortgage Calculator'!$D$10,B109-1))</f>
        <v>0</v>
      </c>
      <c r="D109" s="30">
        <f>IF(B109="","",INT((B109-1)/12)+1)</f>
        <v>0</v>
      </c>
      <c r="E109" s="32">
        <f>IF(B109="","",K108)</f>
        <v>0</v>
      </c>
      <c r="F109" s="32">
        <f>IF(B109="","",IF(B109&gt;='Mortgage Calculator'!$D$22,E109+I109,MIN('Mortgage Calculator'!$D$23,E109+I109)))</f>
        <v>0</v>
      </c>
      <c r="G109" s="33"/>
      <c r="H109" s="32">
        <f>IF(B109="","",MAX(0,MIN('Mortgage Calculator'!$D$17+N(G109),E109+I109-F109)))</f>
        <v>0</v>
      </c>
      <c r="I109" s="32">
        <f>IF(B109="","",ROUND(E109*'Mortgage Calculator'!$D$8/12,2))</f>
        <v>0</v>
      </c>
      <c r="J109" s="32">
        <f>IF(B109="","",F109+H109-I109)</f>
        <v>0</v>
      </c>
      <c r="K109" s="34">
        <f>IF(B109="","",ROUND(E109-J109,2))</f>
        <v>0</v>
      </c>
      <c r="L109" s="35">
        <f>IF(B109="","",L108+I109)</f>
        <v>0</v>
      </c>
      <c r="M109" s="32">
        <f>IF(B109="","",IF(AND('Mortgage Calculator'!$D$21/'Mortgage Calculator'!$D$6&gt;0.8,E109/'Mortgage Calculator'!$D$6&gt;0.78),ROUND('Mortgage Calculator'!$D$21*'Mortgage Calculator'!$D$15/12,2),0))</f>
        <v>0</v>
      </c>
      <c r="N109" s="36">
        <f>IF(B109="","",1-K109/'Mortgage Calculator'!$D$6)</f>
        <v>0</v>
      </c>
    </row>
    <row r="110" spans="2:14">
      <c r="B110" s="30">
        <f>IF(B109="","",IF(K109&gt;0.005,B109+1,""))</f>
        <v>0</v>
      </c>
      <c r="C110" s="31">
        <f>IF(B110="","",EDATE('Mortgage Calculator'!$D$10,B110-1))</f>
        <v>0</v>
      </c>
      <c r="D110" s="30">
        <f>IF(B110="","",INT((B110-1)/12)+1)</f>
        <v>0</v>
      </c>
      <c r="E110" s="32">
        <f>IF(B110="","",K109)</f>
        <v>0</v>
      </c>
      <c r="F110" s="32">
        <f>IF(B110="","",IF(B110&gt;='Mortgage Calculator'!$D$22,E110+I110,MIN('Mortgage Calculator'!$D$23,E110+I110)))</f>
        <v>0</v>
      </c>
      <c r="G110" s="33"/>
      <c r="H110" s="32">
        <f>IF(B110="","",MAX(0,MIN('Mortgage Calculator'!$D$17+N(G110),E110+I110-F110)))</f>
        <v>0</v>
      </c>
      <c r="I110" s="32">
        <f>IF(B110="","",ROUND(E110*'Mortgage Calculator'!$D$8/12,2))</f>
        <v>0</v>
      </c>
      <c r="J110" s="32">
        <f>IF(B110="","",F110+H110-I110)</f>
        <v>0</v>
      </c>
      <c r="K110" s="34">
        <f>IF(B110="","",ROUND(E110-J110,2))</f>
        <v>0</v>
      </c>
      <c r="L110" s="35">
        <f>IF(B110="","",L109+I110)</f>
        <v>0</v>
      </c>
      <c r="M110" s="32">
        <f>IF(B110="","",IF(AND('Mortgage Calculator'!$D$21/'Mortgage Calculator'!$D$6&gt;0.8,E110/'Mortgage Calculator'!$D$6&gt;0.78),ROUND('Mortgage Calculator'!$D$21*'Mortgage Calculator'!$D$15/12,2),0))</f>
        <v>0</v>
      </c>
      <c r="N110" s="36">
        <f>IF(B110="","",1-K110/'Mortgage Calculator'!$D$6)</f>
        <v>0</v>
      </c>
    </row>
    <row r="111" spans="2:14">
      <c r="B111" s="30">
        <f>IF(B110="","",IF(K110&gt;0.005,B110+1,""))</f>
        <v>0</v>
      </c>
      <c r="C111" s="31">
        <f>IF(B111="","",EDATE('Mortgage Calculator'!$D$10,B111-1))</f>
        <v>0</v>
      </c>
      <c r="D111" s="30">
        <f>IF(B111="","",INT((B111-1)/12)+1)</f>
        <v>0</v>
      </c>
      <c r="E111" s="32">
        <f>IF(B111="","",K110)</f>
        <v>0</v>
      </c>
      <c r="F111" s="32">
        <f>IF(B111="","",IF(B111&gt;='Mortgage Calculator'!$D$22,E111+I111,MIN('Mortgage Calculator'!$D$23,E111+I111)))</f>
        <v>0</v>
      </c>
      <c r="G111" s="33"/>
      <c r="H111" s="32">
        <f>IF(B111="","",MAX(0,MIN('Mortgage Calculator'!$D$17+N(G111),E111+I111-F111)))</f>
        <v>0</v>
      </c>
      <c r="I111" s="32">
        <f>IF(B111="","",ROUND(E111*'Mortgage Calculator'!$D$8/12,2))</f>
        <v>0</v>
      </c>
      <c r="J111" s="32">
        <f>IF(B111="","",F111+H111-I111)</f>
        <v>0</v>
      </c>
      <c r="K111" s="34">
        <f>IF(B111="","",ROUND(E111-J111,2))</f>
        <v>0</v>
      </c>
      <c r="L111" s="35">
        <f>IF(B111="","",L110+I111)</f>
        <v>0</v>
      </c>
      <c r="M111" s="32">
        <f>IF(B111="","",IF(AND('Mortgage Calculator'!$D$21/'Mortgage Calculator'!$D$6&gt;0.8,E111/'Mortgage Calculator'!$D$6&gt;0.78),ROUND('Mortgage Calculator'!$D$21*'Mortgage Calculator'!$D$15/12,2),0))</f>
        <v>0</v>
      </c>
      <c r="N111" s="36">
        <f>IF(B111="","",1-K111/'Mortgage Calculator'!$D$6)</f>
        <v>0</v>
      </c>
    </row>
    <row r="112" spans="2:14">
      <c r="B112" s="30">
        <f>IF(B111="","",IF(K111&gt;0.005,B111+1,""))</f>
        <v>0</v>
      </c>
      <c r="C112" s="31">
        <f>IF(B112="","",EDATE('Mortgage Calculator'!$D$10,B112-1))</f>
        <v>0</v>
      </c>
      <c r="D112" s="30">
        <f>IF(B112="","",INT((B112-1)/12)+1)</f>
        <v>0</v>
      </c>
      <c r="E112" s="32">
        <f>IF(B112="","",K111)</f>
        <v>0</v>
      </c>
      <c r="F112" s="32">
        <f>IF(B112="","",IF(B112&gt;='Mortgage Calculator'!$D$22,E112+I112,MIN('Mortgage Calculator'!$D$23,E112+I112)))</f>
        <v>0</v>
      </c>
      <c r="G112" s="33"/>
      <c r="H112" s="32">
        <f>IF(B112="","",MAX(0,MIN('Mortgage Calculator'!$D$17+N(G112),E112+I112-F112)))</f>
        <v>0</v>
      </c>
      <c r="I112" s="32">
        <f>IF(B112="","",ROUND(E112*'Mortgage Calculator'!$D$8/12,2))</f>
        <v>0</v>
      </c>
      <c r="J112" s="32">
        <f>IF(B112="","",F112+H112-I112)</f>
        <v>0</v>
      </c>
      <c r="K112" s="34">
        <f>IF(B112="","",ROUND(E112-J112,2))</f>
        <v>0</v>
      </c>
      <c r="L112" s="35">
        <f>IF(B112="","",L111+I112)</f>
        <v>0</v>
      </c>
      <c r="M112" s="32">
        <f>IF(B112="","",IF(AND('Mortgage Calculator'!$D$21/'Mortgage Calculator'!$D$6&gt;0.8,E112/'Mortgage Calculator'!$D$6&gt;0.78),ROUND('Mortgage Calculator'!$D$21*'Mortgage Calculator'!$D$15/12,2),0))</f>
        <v>0</v>
      </c>
      <c r="N112" s="36">
        <f>IF(B112="","",1-K112/'Mortgage Calculator'!$D$6)</f>
        <v>0</v>
      </c>
    </row>
    <row r="113" spans="2:14">
      <c r="B113" s="30">
        <f>IF(B112="","",IF(K112&gt;0.005,B112+1,""))</f>
        <v>0</v>
      </c>
      <c r="C113" s="31">
        <f>IF(B113="","",EDATE('Mortgage Calculator'!$D$10,B113-1))</f>
        <v>0</v>
      </c>
      <c r="D113" s="30">
        <f>IF(B113="","",INT((B113-1)/12)+1)</f>
        <v>0</v>
      </c>
      <c r="E113" s="32">
        <f>IF(B113="","",K112)</f>
        <v>0</v>
      </c>
      <c r="F113" s="32">
        <f>IF(B113="","",IF(B113&gt;='Mortgage Calculator'!$D$22,E113+I113,MIN('Mortgage Calculator'!$D$23,E113+I113)))</f>
        <v>0</v>
      </c>
      <c r="G113" s="33"/>
      <c r="H113" s="32">
        <f>IF(B113="","",MAX(0,MIN('Mortgage Calculator'!$D$17+N(G113),E113+I113-F113)))</f>
        <v>0</v>
      </c>
      <c r="I113" s="32">
        <f>IF(B113="","",ROUND(E113*'Mortgage Calculator'!$D$8/12,2))</f>
        <v>0</v>
      </c>
      <c r="J113" s="32">
        <f>IF(B113="","",F113+H113-I113)</f>
        <v>0</v>
      </c>
      <c r="K113" s="34">
        <f>IF(B113="","",ROUND(E113-J113,2))</f>
        <v>0</v>
      </c>
      <c r="L113" s="35">
        <f>IF(B113="","",L112+I113)</f>
        <v>0</v>
      </c>
      <c r="M113" s="32">
        <f>IF(B113="","",IF(AND('Mortgage Calculator'!$D$21/'Mortgage Calculator'!$D$6&gt;0.8,E113/'Mortgage Calculator'!$D$6&gt;0.78),ROUND('Mortgage Calculator'!$D$21*'Mortgage Calculator'!$D$15/12,2),0))</f>
        <v>0</v>
      </c>
      <c r="N113" s="36">
        <f>IF(B113="","",1-K113/'Mortgage Calculator'!$D$6)</f>
        <v>0</v>
      </c>
    </row>
    <row r="114" spans="2:14">
      <c r="B114" s="30">
        <f>IF(B113="","",IF(K113&gt;0.005,B113+1,""))</f>
        <v>0</v>
      </c>
      <c r="C114" s="31">
        <f>IF(B114="","",EDATE('Mortgage Calculator'!$D$10,B114-1))</f>
        <v>0</v>
      </c>
      <c r="D114" s="30">
        <f>IF(B114="","",INT((B114-1)/12)+1)</f>
        <v>0</v>
      </c>
      <c r="E114" s="32">
        <f>IF(B114="","",K113)</f>
        <v>0</v>
      </c>
      <c r="F114" s="32">
        <f>IF(B114="","",IF(B114&gt;='Mortgage Calculator'!$D$22,E114+I114,MIN('Mortgage Calculator'!$D$23,E114+I114)))</f>
        <v>0</v>
      </c>
      <c r="G114" s="33"/>
      <c r="H114" s="32">
        <f>IF(B114="","",MAX(0,MIN('Mortgage Calculator'!$D$17+N(G114),E114+I114-F114)))</f>
        <v>0</v>
      </c>
      <c r="I114" s="32">
        <f>IF(B114="","",ROUND(E114*'Mortgage Calculator'!$D$8/12,2))</f>
        <v>0</v>
      </c>
      <c r="J114" s="32">
        <f>IF(B114="","",F114+H114-I114)</f>
        <v>0</v>
      </c>
      <c r="K114" s="34">
        <f>IF(B114="","",ROUND(E114-J114,2))</f>
        <v>0</v>
      </c>
      <c r="L114" s="35">
        <f>IF(B114="","",L113+I114)</f>
        <v>0</v>
      </c>
      <c r="M114" s="32">
        <f>IF(B114="","",IF(AND('Mortgage Calculator'!$D$21/'Mortgage Calculator'!$D$6&gt;0.8,E114/'Mortgage Calculator'!$D$6&gt;0.78),ROUND('Mortgage Calculator'!$D$21*'Mortgage Calculator'!$D$15/12,2),0))</f>
        <v>0</v>
      </c>
      <c r="N114" s="36">
        <f>IF(B114="","",1-K114/'Mortgage Calculator'!$D$6)</f>
        <v>0</v>
      </c>
    </row>
    <row r="115" spans="2:14">
      <c r="B115" s="30">
        <f>IF(B114="","",IF(K114&gt;0.005,B114+1,""))</f>
        <v>0</v>
      </c>
      <c r="C115" s="31">
        <f>IF(B115="","",EDATE('Mortgage Calculator'!$D$10,B115-1))</f>
        <v>0</v>
      </c>
      <c r="D115" s="30">
        <f>IF(B115="","",INT((B115-1)/12)+1)</f>
        <v>0</v>
      </c>
      <c r="E115" s="32">
        <f>IF(B115="","",K114)</f>
        <v>0</v>
      </c>
      <c r="F115" s="32">
        <f>IF(B115="","",IF(B115&gt;='Mortgage Calculator'!$D$22,E115+I115,MIN('Mortgage Calculator'!$D$23,E115+I115)))</f>
        <v>0</v>
      </c>
      <c r="G115" s="33"/>
      <c r="H115" s="32">
        <f>IF(B115="","",MAX(0,MIN('Mortgage Calculator'!$D$17+N(G115),E115+I115-F115)))</f>
        <v>0</v>
      </c>
      <c r="I115" s="32">
        <f>IF(B115="","",ROUND(E115*'Mortgage Calculator'!$D$8/12,2))</f>
        <v>0</v>
      </c>
      <c r="J115" s="32">
        <f>IF(B115="","",F115+H115-I115)</f>
        <v>0</v>
      </c>
      <c r="K115" s="34">
        <f>IF(B115="","",ROUND(E115-J115,2))</f>
        <v>0</v>
      </c>
      <c r="L115" s="35">
        <f>IF(B115="","",L114+I115)</f>
        <v>0</v>
      </c>
      <c r="M115" s="32">
        <f>IF(B115="","",IF(AND('Mortgage Calculator'!$D$21/'Mortgage Calculator'!$D$6&gt;0.8,E115/'Mortgage Calculator'!$D$6&gt;0.78),ROUND('Mortgage Calculator'!$D$21*'Mortgage Calculator'!$D$15/12,2),0))</f>
        <v>0</v>
      </c>
      <c r="N115" s="36">
        <f>IF(B115="","",1-K115/'Mortgage Calculator'!$D$6)</f>
        <v>0</v>
      </c>
    </row>
    <row r="116" spans="2:14">
      <c r="B116" s="30">
        <f>IF(B115="","",IF(K115&gt;0.005,B115+1,""))</f>
        <v>0</v>
      </c>
      <c r="C116" s="31">
        <f>IF(B116="","",EDATE('Mortgage Calculator'!$D$10,B116-1))</f>
        <v>0</v>
      </c>
      <c r="D116" s="30">
        <f>IF(B116="","",INT((B116-1)/12)+1)</f>
        <v>0</v>
      </c>
      <c r="E116" s="32">
        <f>IF(B116="","",K115)</f>
        <v>0</v>
      </c>
      <c r="F116" s="32">
        <f>IF(B116="","",IF(B116&gt;='Mortgage Calculator'!$D$22,E116+I116,MIN('Mortgage Calculator'!$D$23,E116+I116)))</f>
        <v>0</v>
      </c>
      <c r="G116" s="33"/>
      <c r="H116" s="32">
        <f>IF(B116="","",MAX(0,MIN('Mortgage Calculator'!$D$17+N(G116),E116+I116-F116)))</f>
        <v>0</v>
      </c>
      <c r="I116" s="32">
        <f>IF(B116="","",ROUND(E116*'Mortgage Calculator'!$D$8/12,2))</f>
        <v>0</v>
      </c>
      <c r="J116" s="32">
        <f>IF(B116="","",F116+H116-I116)</f>
        <v>0</v>
      </c>
      <c r="K116" s="34">
        <f>IF(B116="","",ROUND(E116-J116,2))</f>
        <v>0</v>
      </c>
      <c r="L116" s="35">
        <f>IF(B116="","",L115+I116)</f>
        <v>0</v>
      </c>
      <c r="M116" s="32">
        <f>IF(B116="","",IF(AND('Mortgage Calculator'!$D$21/'Mortgage Calculator'!$D$6&gt;0.8,E116/'Mortgage Calculator'!$D$6&gt;0.78),ROUND('Mortgage Calculator'!$D$21*'Mortgage Calculator'!$D$15/12,2),0))</f>
        <v>0</v>
      </c>
      <c r="N116" s="36">
        <f>IF(B116="","",1-K116/'Mortgage Calculator'!$D$6)</f>
        <v>0</v>
      </c>
    </row>
    <row r="117" spans="2:14">
      <c r="B117" s="30">
        <f>IF(B116="","",IF(K116&gt;0.005,B116+1,""))</f>
        <v>0</v>
      </c>
      <c r="C117" s="31">
        <f>IF(B117="","",EDATE('Mortgage Calculator'!$D$10,B117-1))</f>
        <v>0</v>
      </c>
      <c r="D117" s="30">
        <f>IF(B117="","",INT((B117-1)/12)+1)</f>
        <v>0</v>
      </c>
      <c r="E117" s="32">
        <f>IF(B117="","",K116)</f>
        <v>0</v>
      </c>
      <c r="F117" s="32">
        <f>IF(B117="","",IF(B117&gt;='Mortgage Calculator'!$D$22,E117+I117,MIN('Mortgage Calculator'!$D$23,E117+I117)))</f>
        <v>0</v>
      </c>
      <c r="G117" s="33"/>
      <c r="H117" s="32">
        <f>IF(B117="","",MAX(0,MIN('Mortgage Calculator'!$D$17+N(G117),E117+I117-F117)))</f>
        <v>0</v>
      </c>
      <c r="I117" s="32">
        <f>IF(B117="","",ROUND(E117*'Mortgage Calculator'!$D$8/12,2))</f>
        <v>0</v>
      </c>
      <c r="J117" s="32">
        <f>IF(B117="","",F117+H117-I117)</f>
        <v>0</v>
      </c>
      <c r="K117" s="34">
        <f>IF(B117="","",ROUND(E117-J117,2))</f>
        <v>0</v>
      </c>
      <c r="L117" s="35">
        <f>IF(B117="","",L116+I117)</f>
        <v>0</v>
      </c>
      <c r="M117" s="32">
        <f>IF(B117="","",IF(AND('Mortgage Calculator'!$D$21/'Mortgage Calculator'!$D$6&gt;0.8,E117/'Mortgage Calculator'!$D$6&gt;0.78),ROUND('Mortgage Calculator'!$D$21*'Mortgage Calculator'!$D$15/12,2),0))</f>
        <v>0</v>
      </c>
      <c r="N117" s="36">
        <f>IF(B117="","",1-K117/'Mortgage Calculator'!$D$6)</f>
        <v>0</v>
      </c>
    </row>
    <row r="118" spans="2:14">
      <c r="B118" s="30">
        <f>IF(B117="","",IF(K117&gt;0.005,B117+1,""))</f>
        <v>0</v>
      </c>
      <c r="C118" s="31">
        <f>IF(B118="","",EDATE('Mortgage Calculator'!$D$10,B118-1))</f>
        <v>0</v>
      </c>
      <c r="D118" s="30">
        <f>IF(B118="","",INT((B118-1)/12)+1)</f>
        <v>0</v>
      </c>
      <c r="E118" s="32">
        <f>IF(B118="","",K117)</f>
        <v>0</v>
      </c>
      <c r="F118" s="32">
        <f>IF(B118="","",IF(B118&gt;='Mortgage Calculator'!$D$22,E118+I118,MIN('Mortgage Calculator'!$D$23,E118+I118)))</f>
        <v>0</v>
      </c>
      <c r="G118" s="33"/>
      <c r="H118" s="32">
        <f>IF(B118="","",MAX(0,MIN('Mortgage Calculator'!$D$17+N(G118),E118+I118-F118)))</f>
        <v>0</v>
      </c>
      <c r="I118" s="32">
        <f>IF(B118="","",ROUND(E118*'Mortgage Calculator'!$D$8/12,2))</f>
        <v>0</v>
      </c>
      <c r="J118" s="32">
        <f>IF(B118="","",F118+H118-I118)</f>
        <v>0</v>
      </c>
      <c r="K118" s="34">
        <f>IF(B118="","",ROUND(E118-J118,2))</f>
        <v>0</v>
      </c>
      <c r="L118" s="35">
        <f>IF(B118="","",L117+I118)</f>
        <v>0</v>
      </c>
      <c r="M118" s="32">
        <f>IF(B118="","",IF(AND('Mortgage Calculator'!$D$21/'Mortgage Calculator'!$D$6&gt;0.8,E118/'Mortgage Calculator'!$D$6&gt;0.78),ROUND('Mortgage Calculator'!$D$21*'Mortgage Calculator'!$D$15/12,2),0))</f>
        <v>0</v>
      </c>
      <c r="N118" s="36">
        <f>IF(B118="","",1-K118/'Mortgage Calculator'!$D$6)</f>
        <v>0</v>
      </c>
    </row>
    <row r="119" spans="2:14">
      <c r="B119" s="30">
        <f>IF(B118="","",IF(K118&gt;0.005,B118+1,""))</f>
        <v>0</v>
      </c>
      <c r="C119" s="31">
        <f>IF(B119="","",EDATE('Mortgage Calculator'!$D$10,B119-1))</f>
        <v>0</v>
      </c>
      <c r="D119" s="30">
        <f>IF(B119="","",INT((B119-1)/12)+1)</f>
        <v>0</v>
      </c>
      <c r="E119" s="32">
        <f>IF(B119="","",K118)</f>
        <v>0</v>
      </c>
      <c r="F119" s="32">
        <f>IF(B119="","",IF(B119&gt;='Mortgage Calculator'!$D$22,E119+I119,MIN('Mortgage Calculator'!$D$23,E119+I119)))</f>
        <v>0</v>
      </c>
      <c r="G119" s="33"/>
      <c r="H119" s="32">
        <f>IF(B119="","",MAX(0,MIN('Mortgage Calculator'!$D$17+N(G119),E119+I119-F119)))</f>
        <v>0</v>
      </c>
      <c r="I119" s="32">
        <f>IF(B119="","",ROUND(E119*'Mortgage Calculator'!$D$8/12,2))</f>
        <v>0</v>
      </c>
      <c r="J119" s="32">
        <f>IF(B119="","",F119+H119-I119)</f>
        <v>0</v>
      </c>
      <c r="K119" s="34">
        <f>IF(B119="","",ROUND(E119-J119,2))</f>
        <v>0</v>
      </c>
      <c r="L119" s="35">
        <f>IF(B119="","",L118+I119)</f>
        <v>0</v>
      </c>
      <c r="M119" s="32">
        <f>IF(B119="","",IF(AND('Mortgage Calculator'!$D$21/'Mortgage Calculator'!$D$6&gt;0.8,E119/'Mortgage Calculator'!$D$6&gt;0.78),ROUND('Mortgage Calculator'!$D$21*'Mortgage Calculator'!$D$15/12,2),0))</f>
        <v>0</v>
      </c>
      <c r="N119" s="36">
        <f>IF(B119="","",1-K119/'Mortgage Calculator'!$D$6)</f>
        <v>0</v>
      </c>
    </row>
    <row r="120" spans="2:14">
      <c r="B120" s="30">
        <f>IF(B119="","",IF(K119&gt;0.005,B119+1,""))</f>
        <v>0</v>
      </c>
      <c r="C120" s="31">
        <f>IF(B120="","",EDATE('Mortgage Calculator'!$D$10,B120-1))</f>
        <v>0</v>
      </c>
      <c r="D120" s="30">
        <f>IF(B120="","",INT((B120-1)/12)+1)</f>
        <v>0</v>
      </c>
      <c r="E120" s="32">
        <f>IF(B120="","",K119)</f>
        <v>0</v>
      </c>
      <c r="F120" s="32">
        <f>IF(B120="","",IF(B120&gt;='Mortgage Calculator'!$D$22,E120+I120,MIN('Mortgage Calculator'!$D$23,E120+I120)))</f>
        <v>0</v>
      </c>
      <c r="G120" s="33"/>
      <c r="H120" s="32">
        <f>IF(B120="","",MAX(0,MIN('Mortgage Calculator'!$D$17+N(G120),E120+I120-F120)))</f>
        <v>0</v>
      </c>
      <c r="I120" s="32">
        <f>IF(B120="","",ROUND(E120*'Mortgage Calculator'!$D$8/12,2))</f>
        <v>0</v>
      </c>
      <c r="J120" s="32">
        <f>IF(B120="","",F120+H120-I120)</f>
        <v>0</v>
      </c>
      <c r="K120" s="34">
        <f>IF(B120="","",ROUND(E120-J120,2))</f>
        <v>0</v>
      </c>
      <c r="L120" s="35">
        <f>IF(B120="","",L119+I120)</f>
        <v>0</v>
      </c>
      <c r="M120" s="32">
        <f>IF(B120="","",IF(AND('Mortgage Calculator'!$D$21/'Mortgage Calculator'!$D$6&gt;0.8,E120/'Mortgage Calculator'!$D$6&gt;0.78),ROUND('Mortgage Calculator'!$D$21*'Mortgage Calculator'!$D$15/12,2),0))</f>
        <v>0</v>
      </c>
      <c r="N120" s="36">
        <f>IF(B120="","",1-K120/'Mortgage Calculator'!$D$6)</f>
        <v>0</v>
      </c>
    </row>
    <row r="121" spans="2:14">
      <c r="B121" s="30">
        <f>IF(B120="","",IF(K120&gt;0.005,B120+1,""))</f>
        <v>0</v>
      </c>
      <c r="C121" s="31">
        <f>IF(B121="","",EDATE('Mortgage Calculator'!$D$10,B121-1))</f>
        <v>0</v>
      </c>
      <c r="D121" s="30">
        <f>IF(B121="","",INT((B121-1)/12)+1)</f>
        <v>0</v>
      </c>
      <c r="E121" s="32">
        <f>IF(B121="","",K120)</f>
        <v>0</v>
      </c>
      <c r="F121" s="32">
        <f>IF(B121="","",IF(B121&gt;='Mortgage Calculator'!$D$22,E121+I121,MIN('Mortgage Calculator'!$D$23,E121+I121)))</f>
        <v>0</v>
      </c>
      <c r="G121" s="33"/>
      <c r="H121" s="32">
        <f>IF(B121="","",MAX(0,MIN('Mortgage Calculator'!$D$17+N(G121),E121+I121-F121)))</f>
        <v>0</v>
      </c>
      <c r="I121" s="32">
        <f>IF(B121="","",ROUND(E121*'Mortgage Calculator'!$D$8/12,2))</f>
        <v>0</v>
      </c>
      <c r="J121" s="32">
        <f>IF(B121="","",F121+H121-I121)</f>
        <v>0</v>
      </c>
      <c r="K121" s="34">
        <f>IF(B121="","",ROUND(E121-J121,2))</f>
        <v>0</v>
      </c>
      <c r="L121" s="35">
        <f>IF(B121="","",L120+I121)</f>
        <v>0</v>
      </c>
      <c r="M121" s="32">
        <f>IF(B121="","",IF(AND('Mortgage Calculator'!$D$21/'Mortgage Calculator'!$D$6&gt;0.8,E121/'Mortgage Calculator'!$D$6&gt;0.78),ROUND('Mortgage Calculator'!$D$21*'Mortgage Calculator'!$D$15/12,2),0))</f>
        <v>0</v>
      </c>
      <c r="N121" s="36">
        <f>IF(B121="","",1-K121/'Mortgage Calculator'!$D$6)</f>
        <v>0</v>
      </c>
    </row>
    <row r="122" spans="2:14">
      <c r="B122" s="30">
        <f>IF(B121="","",IF(K121&gt;0.005,B121+1,""))</f>
        <v>0</v>
      </c>
      <c r="C122" s="31">
        <f>IF(B122="","",EDATE('Mortgage Calculator'!$D$10,B122-1))</f>
        <v>0</v>
      </c>
      <c r="D122" s="30">
        <f>IF(B122="","",INT((B122-1)/12)+1)</f>
        <v>0</v>
      </c>
      <c r="E122" s="32">
        <f>IF(B122="","",K121)</f>
        <v>0</v>
      </c>
      <c r="F122" s="32">
        <f>IF(B122="","",IF(B122&gt;='Mortgage Calculator'!$D$22,E122+I122,MIN('Mortgage Calculator'!$D$23,E122+I122)))</f>
        <v>0</v>
      </c>
      <c r="G122" s="33"/>
      <c r="H122" s="32">
        <f>IF(B122="","",MAX(0,MIN('Mortgage Calculator'!$D$17+N(G122),E122+I122-F122)))</f>
        <v>0</v>
      </c>
      <c r="I122" s="32">
        <f>IF(B122="","",ROUND(E122*'Mortgage Calculator'!$D$8/12,2))</f>
        <v>0</v>
      </c>
      <c r="J122" s="32">
        <f>IF(B122="","",F122+H122-I122)</f>
        <v>0</v>
      </c>
      <c r="K122" s="34">
        <f>IF(B122="","",ROUND(E122-J122,2))</f>
        <v>0</v>
      </c>
      <c r="L122" s="35">
        <f>IF(B122="","",L121+I122)</f>
        <v>0</v>
      </c>
      <c r="M122" s="32">
        <f>IF(B122="","",IF(AND('Mortgage Calculator'!$D$21/'Mortgage Calculator'!$D$6&gt;0.8,E122/'Mortgage Calculator'!$D$6&gt;0.78),ROUND('Mortgage Calculator'!$D$21*'Mortgage Calculator'!$D$15/12,2),0))</f>
        <v>0</v>
      </c>
      <c r="N122" s="36">
        <f>IF(B122="","",1-K122/'Mortgage Calculator'!$D$6)</f>
        <v>0</v>
      </c>
    </row>
    <row r="123" spans="2:14">
      <c r="B123" s="30">
        <f>IF(B122="","",IF(K122&gt;0.005,B122+1,""))</f>
        <v>0</v>
      </c>
      <c r="C123" s="31">
        <f>IF(B123="","",EDATE('Mortgage Calculator'!$D$10,B123-1))</f>
        <v>0</v>
      </c>
      <c r="D123" s="30">
        <f>IF(B123="","",INT((B123-1)/12)+1)</f>
        <v>0</v>
      </c>
      <c r="E123" s="32">
        <f>IF(B123="","",K122)</f>
        <v>0</v>
      </c>
      <c r="F123" s="32">
        <f>IF(B123="","",IF(B123&gt;='Mortgage Calculator'!$D$22,E123+I123,MIN('Mortgage Calculator'!$D$23,E123+I123)))</f>
        <v>0</v>
      </c>
      <c r="G123" s="33"/>
      <c r="H123" s="32">
        <f>IF(B123="","",MAX(0,MIN('Mortgage Calculator'!$D$17+N(G123),E123+I123-F123)))</f>
        <v>0</v>
      </c>
      <c r="I123" s="32">
        <f>IF(B123="","",ROUND(E123*'Mortgage Calculator'!$D$8/12,2))</f>
        <v>0</v>
      </c>
      <c r="J123" s="32">
        <f>IF(B123="","",F123+H123-I123)</f>
        <v>0</v>
      </c>
      <c r="K123" s="34">
        <f>IF(B123="","",ROUND(E123-J123,2))</f>
        <v>0</v>
      </c>
      <c r="L123" s="35">
        <f>IF(B123="","",L122+I123)</f>
        <v>0</v>
      </c>
      <c r="M123" s="32">
        <f>IF(B123="","",IF(AND('Mortgage Calculator'!$D$21/'Mortgage Calculator'!$D$6&gt;0.8,E123/'Mortgage Calculator'!$D$6&gt;0.78),ROUND('Mortgage Calculator'!$D$21*'Mortgage Calculator'!$D$15/12,2),0))</f>
        <v>0</v>
      </c>
      <c r="N123" s="36">
        <f>IF(B123="","",1-K123/'Mortgage Calculator'!$D$6)</f>
        <v>0</v>
      </c>
    </row>
    <row r="124" spans="2:14">
      <c r="B124" s="30">
        <f>IF(B123="","",IF(K123&gt;0.005,B123+1,""))</f>
        <v>0</v>
      </c>
      <c r="C124" s="31">
        <f>IF(B124="","",EDATE('Mortgage Calculator'!$D$10,B124-1))</f>
        <v>0</v>
      </c>
      <c r="D124" s="30">
        <f>IF(B124="","",INT((B124-1)/12)+1)</f>
        <v>0</v>
      </c>
      <c r="E124" s="32">
        <f>IF(B124="","",K123)</f>
        <v>0</v>
      </c>
      <c r="F124" s="32">
        <f>IF(B124="","",IF(B124&gt;='Mortgage Calculator'!$D$22,E124+I124,MIN('Mortgage Calculator'!$D$23,E124+I124)))</f>
        <v>0</v>
      </c>
      <c r="G124" s="33"/>
      <c r="H124" s="32">
        <f>IF(B124="","",MAX(0,MIN('Mortgage Calculator'!$D$17+N(G124),E124+I124-F124)))</f>
        <v>0</v>
      </c>
      <c r="I124" s="32">
        <f>IF(B124="","",ROUND(E124*'Mortgage Calculator'!$D$8/12,2))</f>
        <v>0</v>
      </c>
      <c r="J124" s="32">
        <f>IF(B124="","",F124+H124-I124)</f>
        <v>0</v>
      </c>
      <c r="K124" s="34">
        <f>IF(B124="","",ROUND(E124-J124,2))</f>
        <v>0</v>
      </c>
      <c r="L124" s="35">
        <f>IF(B124="","",L123+I124)</f>
        <v>0</v>
      </c>
      <c r="M124" s="32">
        <f>IF(B124="","",IF(AND('Mortgage Calculator'!$D$21/'Mortgage Calculator'!$D$6&gt;0.8,E124/'Mortgage Calculator'!$D$6&gt;0.78),ROUND('Mortgage Calculator'!$D$21*'Mortgage Calculator'!$D$15/12,2),0))</f>
        <v>0</v>
      </c>
      <c r="N124" s="36">
        <f>IF(B124="","",1-K124/'Mortgage Calculator'!$D$6)</f>
        <v>0</v>
      </c>
    </row>
    <row r="125" spans="2:14">
      <c r="B125" s="30">
        <f>IF(B124="","",IF(K124&gt;0.005,B124+1,""))</f>
        <v>0</v>
      </c>
      <c r="C125" s="31">
        <f>IF(B125="","",EDATE('Mortgage Calculator'!$D$10,B125-1))</f>
        <v>0</v>
      </c>
      <c r="D125" s="30">
        <f>IF(B125="","",INT((B125-1)/12)+1)</f>
        <v>0</v>
      </c>
      <c r="E125" s="32">
        <f>IF(B125="","",K124)</f>
        <v>0</v>
      </c>
      <c r="F125" s="32">
        <f>IF(B125="","",IF(B125&gt;='Mortgage Calculator'!$D$22,E125+I125,MIN('Mortgage Calculator'!$D$23,E125+I125)))</f>
        <v>0</v>
      </c>
      <c r="G125" s="33"/>
      <c r="H125" s="32">
        <f>IF(B125="","",MAX(0,MIN('Mortgage Calculator'!$D$17+N(G125),E125+I125-F125)))</f>
        <v>0</v>
      </c>
      <c r="I125" s="32">
        <f>IF(B125="","",ROUND(E125*'Mortgage Calculator'!$D$8/12,2))</f>
        <v>0</v>
      </c>
      <c r="J125" s="32">
        <f>IF(B125="","",F125+H125-I125)</f>
        <v>0</v>
      </c>
      <c r="K125" s="34">
        <f>IF(B125="","",ROUND(E125-J125,2))</f>
        <v>0</v>
      </c>
      <c r="L125" s="35">
        <f>IF(B125="","",L124+I125)</f>
        <v>0</v>
      </c>
      <c r="M125" s="32">
        <f>IF(B125="","",IF(AND('Mortgage Calculator'!$D$21/'Mortgage Calculator'!$D$6&gt;0.8,E125/'Mortgage Calculator'!$D$6&gt;0.78),ROUND('Mortgage Calculator'!$D$21*'Mortgage Calculator'!$D$15/12,2),0))</f>
        <v>0</v>
      </c>
      <c r="N125" s="36">
        <f>IF(B125="","",1-K125/'Mortgage Calculator'!$D$6)</f>
        <v>0</v>
      </c>
    </row>
    <row r="126" spans="2:14">
      <c r="B126" s="30">
        <f>IF(B125="","",IF(K125&gt;0.005,B125+1,""))</f>
        <v>0</v>
      </c>
      <c r="C126" s="31">
        <f>IF(B126="","",EDATE('Mortgage Calculator'!$D$10,B126-1))</f>
        <v>0</v>
      </c>
      <c r="D126" s="30">
        <f>IF(B126="","",INT((B126-1)/12)+1)</f>
        <v>0</v>
      </c>
      <c r="E126" s="32">
        <f>IF(B126="","",K125)</f>
        <v>0</v>
      </c>
      <c r="F126" s="32">
        <f>IF(B126="","",IF(B126&gt;='Mortgage Calculator'!$D$22,E126+I126,MIN('Mortgage Calculator'!$D$23,E126+I126)))</f>
        <v>0</v>
      </c>
      <c r="G126" s="33"/>
      <c r="H126" s="32">
        <f>IF(B126="","",MAX(0,MIN('Mortgage Calculator'!$D$17+N(G126),E126+I126-F126)))</f>
        <v>0</v>
      </c>
      <c r="I126" s="32">
        <f>IF(B126="","",ROUND(E126*'Mortgage Calculator'!$D$8/12,2))</f>
        <v>0</v>
      </c>
      <c r="J126" s="32">
        <f>IF(B126="","",F126+H126-I126)</f>
        <v>0</v>
      </c>
      <c r="K126" s="34">
        <f>IF(B126="","",ROUND(E126-J126,2))</f>
        <v>0</v>
      </c>
      <c r="L126" s="35">
        <f>IF(B126="","",L125+I126)</f>
        <v>0</v>
      </c>
      <c r="M126" s="32">
        <f>IF(B126="","",IF(AND('Mortgage Calculator'!$D$21/'Mortgage Calculator'!$D$6&gt;0.8,E126/'Mortgage Calculator'!$D$6&gt;0.78),ROUND('Mortgage Calculator'!$D$21*'Mortgage Calculator'!$D$15/12,2),0))</f>
        <v>0</v>
      </c>
      <c r="N126" s="36">
        <f>IF(B126="","",1-K126/'Mortgage Calculator'!$D$6)</f>
        <v>0</v>
      </c>
    </row>
    <row r="127" spans="2:14">
      <c r="B127" s="30">
        <f>IF(B126="","",IF(K126&gt;0.005,B126+1,""))</f>
        <v>0</v>
      </c>
      <c r="C127" s="31">
        <f>IF(B127="","",EDATE('Mortgage Calculator'!$D$10,B127-1))</f>
        <v>0</v>
      </c>
      <c r="D127" s="30">
        <f>IF(B127="","",INT((B127-1)/12)+1)</f>
        <v>0</v>
      </c>
      <c r="E127" s="32">
        <f>IF(B127="","",K126)</f>
        <v>0</v>
      </c>
      <c r="F127" s="32">
        <f>IF(B127="","",IF(B127&gt;='Mortgage Calculator'!$D$22,E127+I127,MIN('Mortgage Calculator'!$D$23,E127+I127)))</f>
        <v>0</v>
      </c>
      <c r="G127" s="33"/>
      <c r="H127" s="32">
        <f>IF(B127="","",MAX(0,MIN('Mortgage Calculator'!$D$17+N(G127),E127+I127-F127)))</f>
        <v>0</v>
      </c>
      <c r="I127" s="32">
        <f>IF(B127="","",ROUND(E127*'Mortgage Calculator'!$D$8/12,2))</f>
        <v>0</v>
      </c>
      <c r="J127" s="32">
        <f>IF(B127="","",F127+H127-I127)</f>
        <v>0</v>
      </c>
      <c r="K127" s="34">
        <f>IF(B127="","",ROUND(E127-J127,2))</f>
        <v>0</v>
      </c>
      <c r="L127" s="35">
        <f>IF(B127="","",L126+I127)</f>
        <v>0</v>
      </c>
      <c r="M127" s="32">
        <f>IF(B127="","",IF(AND('Mortgage Calculator'!$D$21/'Mortgage Calculator'!$D$6&gt;0.8,E127/'Mortgage Calculator'!$D$6&gt;0.78),ROUND('Mortgage Calculator'!$D$21*'Mortgage Calculator'!$D$15/12,2),0))</f>
        <v>0</v>
      </c>
      <c r="N127" s="36">
        <f>IF(B127="","",1-K127/'Mortgage Calculator'!$D$6)</f>
        <v>0</v>
      </c>
    </row>
    <row r="128" spans="2:14">
      <c r="B128" s="30">
        <f>IF(B127="","",IF(K127&gt;0.005,B127+1,""))</f>
        <v>0</v>
      </c>
      <c r="C128" s="31">
        <f>IF(B128="","",EDATE('Mortgage Calculator'!$D$10,B128-1))</f>
        <v>0</v>
      </c>
      <c r="D128" s="30">
        <f>IF(B128="","",INT((B128-1)/12)+1)</f>
        <v>0</v>
      </c>
      <c r="E128" s="32">
        <f>IF(B128="","",K127)</f>
        <v>0</v>
      </c>
      <c r="F128" s="32">
        <f>IF(B128="","",IF(B128&gt;='Mortgage Calculator'!$D$22,E128+I128,MIN('Mortgage Calculator'!$D$23,E128+I128)))</f>
        <v>0</v>
      </c>
      <c r="G128" s="33"/>
      <c r="H128" s="32">
        <f>IF(B128="","",MAX(0,MIN('Mortgage Calculator'!$D$17+N(G128),E128+I128-F128)))</f>
        <v>0</v>
      </c>
      <c r="I128" s="32">
        <f>IF(B128="","",ROUND(E128*'Mortgage Calculator'!$D$8/12,2))</f>
        <v>0</v>
      </c>
      <c r="J128" s="32">
        <f>IF(B128="","",F128+H128-I128)</f>
        <v>0</v>
      </c>
      <c r="K128" s="34">
        <f>IF(B128="","",ROUND(E128-J128,2))</f>
        <v>0</v>
      </c>
      <c r="L128" s="35">
        <f>IF(B128="","",L127+I128)</f>
        <v>0</v>
      </c>
      <c r="M128" s="32">
        <f>IF(B128="","",IF(AND('Mortgage Calculator'!$D$21/'Mortgage Calculator'!$D$6&gt;0.8,E128/'Mortgage Calculator'!$D$6&gt;0.78),ROUND('Mortgage Calculator'!$D$21*'Mortgage Calculator'!$D$15/12,2),0))</f>
        <v>0</v>
      </c>
      <c r="N128" s="36">
        <f>IF(B128="","",1-K128/'Mortgage Calculator'!$D$6)</f>
        <v>0</v>
      </c>
    </row>
    <row r="129" spans="2:14">
      <c r="B129" s="30">
        <f>IF(B128="","",IF(K128&gt;0.005,B128+1,""))</f>
        <v>0</v>
      </c>
      <c r="C129" s="31">
        <f>IF(B129="","",EDATE('Mortgage Calculator'!$D$10,B129-1))</f>
        <v>0</v>
      </c>
      <c r="D129" s="30">
        <f>IF(B129="","",INT((B129-1)/12)+1)</f>
        <v>0</v>
      </c>
      <c r="E129" s="32">
        <f>IF(B129="","",K128)</f>
        <v>0</v>
      </c>
      <c r="F129" s="32">
        <f>IF(B129="","",IF(B129&gt;='Mortgage Calculator'!$D$22,E129+I129,MIN('Mortgage Calculator'!$D$23,E129+I129)))</f>
        <v>0</v>
      </c>
      <c r="G129" s="33"/>
      <c r="H129" s="32">
        <f>IF(B129="","",MAX(0,MIN('Mortgage Calculator'!$D$17+N(G129),E129+I129-F129)))</f>
        <v>0</v>
      </c>
      <c r="I129" s="32">
        <f>IF(B129="","",ROUND(E129*'Mortgage Calculator'!$D$8/12,2))</f>
        <v>0</v>
      </c>
      <c r="J129" s="32">
        <f>IF(B129="","",F129+H129-I129)</f>
        <v>0</v>
      </c>
      <c r="K129" s="34">
        <f>IF(B129="","",ROUND(E129-J129,2))</f>
        <v>0</v>
      </c>
      <c r="L129" s="35">
        <f>IF(B129="","",L128+I129)</f>
        <v>0</v>
      </c>
      <c r="M129" s="32">
        <f>IF(B129="","",IF(AND('Mortgage Calculator'!$D$21/'Mortgage Calculator'!$D$6&gt;0.8,E129/'Mortgage Calculator'!$D$6&gt;0.78),ROUND('Mortgage Calculator'!$D$21*'Mortgage Calculator'!$D$15/12,2),0))</f>
        <v>0</v>
      </c>
      <c r="N129" s="36">
        <f>IF(B129="","",1-K129/'Mortgage Calculator'!$D$6)</f>
        <v>0</v>
      </c>
    </row>
    <row r="130" spans="2:14">
      <c r="B130" s="30">
        <f>IF(B129="","",IF(K129&gt;0.005,B129+1,""))</f>
        <v>0</v>
      </c>
      <c r="C130" s="31">
        <f>IF(B130="","",EDATE('Mortgage Calculator'!$D$10,B130-1))</f>
        <v>0</v>
      </c>
      <c r="D130" s="30">
        <f>IF(B130="","",INT((B130-1)/12)+1)</f>
        <v>0</v>
      </c>
      <c r="E130" s="32">
        <f>IF(B130="","",K129)</f>
        <v>0</v>
      </c>
      <c r="F130" s="32">
        <f>IF(B130="","",IF(B130&gt;='Mortgage Calculator'!$D$22,E130+I130,MIN('Mortgage Calculator'!$D$23,E130+I130)))</f>
        <v>0</v>
      </c>
      <c r="G130" s="33"/>
      <c r="H130" s="32">
        <f>IF(B130="","",MAX(0,MIN('Mortgage Calculator'!$D$17+N(G130),E130+I130-F130)))</f>
        <v>0</v>
      </c>
      <c r="I130" s="32">
        <f>IF(B130="","",ROUND(E130*'Mortgage Calculator'!$D$8/12,2))</f>
        <v>0</v>
      </c>
      <c r="J130" s="32">
        <f>IF(B130="","",F130+H130-I130)</f>
        <v>0</v>
      </c>
      <c r="K130" s="34">
        <f>IF(B130="","",ROUND(E130-J130,2))</f>
        <v>0</v>
      </c>
      <c r="L130" s="35">
        <f>IF(B130="","",L129+I130)</f>
        <v>0</v>
      </c>
      <c r="M130" s="32">
        <f>IF(B130="","",IF(AND('Mortgage Calculator'!$D$21/'Mortgage Calculator'!$D$6&gt;0.8,E130/'Mortgage Calculator'!$D$6&gt;0.78),ROUND('Mortgage Calculator'!$D$21*'Mortgage Calculator'!$D$15/12,2),0))</f>
        <v>0</v>
      </c>
      <c r="N130" s="36">
        <f>IF(B130="","",1-K130/'Mortgage Calculator'!$D$6)</f>
        <v>0</v>
      </c>
    </row>
    <row r="131" spans="2:14">
      <c r="B131" s="30">
        <f>IF(B130="","",IF(K130&gt;0.005,B130+1,""))</f>
        <v>0</v>
      </c>
      <c r="C131" s="31">
        <f>IF(B131="","",EDATE('Mortgage Calculator'!$D$10,B131-1))</f>
        <v>0</v>
      </c>
      <c r="D131" s="30">
        <f>IF(B131="","",INT((B131-1)/12)+1)</f>
        <v>0</v>
      </c>
      <c r="E131" s="32">
        <f>IF(B131="","",K130)</f>
        <v>0</v>
      </c>
      <c r="F131" s="32">
        <f>IF(B131="","",IF(B131&gt;='Mortgage Calculator'!$D$22,E131+I131,MIN('Mortgage Calculator'!$D$23,E131+I131)))</f>
        <v>0</v>
      </c>
      <c r="G131" s="33"/>
      <c r="H131" s="32">
        <f>IF(B131="","",MAX(0,MIN('Mortgage Calculator'!$D$17+N(G131),E131+I131-F131)))</f>
        <v>0</v>
      </c>
      <c r="I131" s="32">
        <f>IF(B131="","",ROUND(E131*'Mortgage Calculator'!$D$8/12,2))</f>
        <v>0</v>
      </c>
      <c r="J131" s="32">
        <f>IF(B131="","",F131+H131-I131)</f>
        <v>0</v>
      </c>
      <c r="K131" s="34">
        <f>IF(B131="","",ROUND(E131-J131,2))</f>
        <v>0</v>
      </c>
      <c r="L131" s="35">
        <f>IF(B131="","",L130+I131)</f>
        <v>0</v>
      </c>
      <c r="M131" s="32">
        <f>IF(B131="","",IF(AND('Mortgage Calculator'!$D$21/'Mortgage Calculator'!$D$6&gt;0.8,E131/'Mortgage Calculator'!$D$6&gt;0.78),ROUND('Mortgage Calculator'!$D$21*'Mortgage Calculator'!$D$15/12,2),0))</f>
        <v>0</v>
      </c>
      <c r="N131" s="36">
        <f>IF(B131="","",1-K131/'Mortgage Calculator'!$D$6)</f>
        <v>0</v>
      </c>
    </row>
    <row r="132" spans="2:14">
      <c r="B132" s="30">
        <f>IF(B131="","",IF(K131&gt;0.005,B131+1,""))</f>
        <v>0</v>
      </c>
      <c r="C132" s="31">
        <f>IF(B132="","",EDATE('Mortgage Calculator'!$D$10,B132-1))</f>
        <v>0</v>
      </c>
      <c r="D132" s="30">
        <f>IF(B132="","",INT((B132-1)/12)+1)</f>
        <v>0</v>
      </c>
      <c r="E132" s="32">
        <f>IF(B132="","",K131)</f>
        <v>0</v>
      </c>
      <c r="F132" s="32">
        <f>IF(B132="","",IF(B132&gt;='Mortgage Calculator'!$D$22,E132+I132,MIN('Mortgage Calculator'!$D$23,E132+I132)))</f>
        <v>0</v>
      </c>
      <c r="G132" s="33"/>
      <c r="H132" s="32">
        <f>IF(B132="","",MAX(0,MIN('Mortgage Calculator'!$D$17+N(G132),E132+I132-F132)))</f>
        <v>0</v>
      </c>
      <c r="I132" s="32">
        <f>IF(B132="","",ROUND(E132*'Mortgage Calculator'!$D$8/12,2))</f>
        <v>0</v>
      </c>
      <c r="J132" s="32">
        <f>IF(B132="","",F132+H132-I132)</f>
        <v>0</v>
      </c>
      <c r="K132" s="34">
        <f>IF(B132="","",ROUND(E132-J132,2))</f>
        <v>0</v>
      </c>
      <c r="L132" s="35">
        <f>IF(B132="","",L131+I132)</f>
        <v>0</v>
      </c>
      <c r="M132" s="32">
        <f>IF(B132="","",IF(AND('Mortgage Calculator'!$D$21/'Mortgage Calculator'!$D$6&gt;0.8,E132/'Mortgage Calculator'!$D$6&gt;0.78),ROUND('Mortgage Calculator'!$D$21*'Mortgage Calculator'!$D$15/12,2),0))</f>
        <v>0</v>
      </c>
      <c r="N132" s="36">
        <f>IF(B132="","",1-K132/'Mortgage Calculator'!$D$6)</f>
        <v>0</v>
      </c>
    </row>
    <row r="133" spans="2:14">
      <c r="B133" s="30">
        <f>IF(B132="","",IF(K132&gt;0.005,B132+1,""))</f>
        <v>0</v>
      </c>
      <c r="C133" s="31">
        <f>IF(B133="","",EDATE('Mortgage Calculator'!$D$10,B133-1))</f>
        <v>0</v>
      </c>
      <c r="D133" s="30">
        <f>IF(B133="","",INT((B133-1)/12)+1)</f>
        <v>0</v>
      </c>
      <c r="E133" s="32">
        <f>IF(B133="","",K132)</f>
        <v>0</v>
      </c>
      <c r="F133" s="32">
        <f>IF(B133="","",IF(B133&gt;='Mortgage Calculator'!$D$22,E133+I133,MIN('Mortgage Calculator'!$D$23,E133+I133)))</f>
        <v>0</v>
      </c>
      <c r="G133" s="33"/>
      <c r="H133" s="32">
        <f>IF(B133="","",MAX(0,MIN('Mortgage Calculator'!$D$17+N(G133),E133+I133-F133)))</f>
        <v>0</v>
      </c>
      <c r="I133" s="32">
        <f>IF(B133="","",ROUND(E133*'Mortgage Calculator'!$D$8/12,2))</f>
        <v>0</v>
      </c>
      <c r="J133" s="32">
        <f>IF(B133="","",F133+H133-I133)</f>
        <v>0</v>
      </c>
      <c r="K133" s="34">
        <f>IF(B133="","",ROUND(E133-J133,2))</f>
        <v>0</v>
      </c>
      <c r="L133" s="35">
        <f>IF(B133="","",L132+I133)</f>
        <v>0</v>
      </c>
      <c r="M133" s="32">
        <f>IF(B133="","",IF(AND('Mortgage Calculator'!$D$21/'Mortgage Calculator'!$D$6&gt;0.8,E133/'Mortgage Calculator'!$D$6&gt;0.78),ROUND('Mortgage Calculator'!$D$21*'Mortgage Calculator'!$D$15/12,2),0))</f>
        <v>0</v>
      </c>
      <c r="N133" s="36">
        <f>IF(B133="","",1-K133/'Mortgage Calculator'!$D$6)</f>
        <v>0</v>
      </c>
    </row>
    <row r="134" spans="2:14">
      <c r="B134" s="30">
        <f>IF(B133="","",IF(K133&gt;0.005,B133+1,""))</f>
        <v>0</v>
      </c>
      <c r="C134" s="31">
        <f>IF(B134="","",EDATE('Mortgage Calculator'!$D$10,B134-1))</f>
        <v>0</v>
      </c>
      <c r="D134" s="30">
        <f>IF(B134="","",INT((B134-1)/12)+1)</f>
        <v>0</v>
      </c>
      <c r="E134" s="32">
        <f>IF(B134="","",K133)</f>
        <v>0</v>
      </c>
      <c r="F134" s="32">
        <f>IF(B134="","",IF(B134&gt;='Mortgage Calculator'!$D$22,E134+I134,MIN('Mortgage Calculator'!$D$23,E134+I134)))</f>
        <v>0</v>
      </c>
      <c r="G134" s="33"/>
      <c r="H134" s="32">
        <f>IF(B134="","",MAX(0,MIN('Mortgage Calculator'!$D$17+N(G134),E134+I134-F134)))</f>
        <v>0</v>
      </c>
      <c r="I134" s="32">
        <f>IF(B134="","",ROUND(E134*'Mortgage Calculator'!$D$8/12,2))</f>
        <v>0</v>
      </c>
      <c r="J134" s="32">
        <f>IF(B134="","",F134+H134-I134)</f>
        <v>0</v>
      </c>
      <c r="K134" s="34">
        <f>IF(B134="","",ROUND(E134-J134,2))</f>
        <v>0</v>
      </c>
      <c r="L134" s="35">
        <f>IF(B134="","",L133+I134)</f>
        <v>0</v>
      </c>
      <c r="M134" s="32">
        <f>IF(B134="","",IF(AND('Mortgage Calculator'!$D$21/'Mortgage Calculator'!$D$6&gt;0.8,E134/'Mortgage Calculator'!$D$6&gt;0.78),ROUND('Mortgage Calculator'!$D$21*'Mortgage Calculator'!$D$15/12,2),0))</f>
        <v>0</v>
      </c>
      <c r="N134" s="36">
        <f>IF(B134="","",1-K134/'Mortgage Calculator'!$D$6)</f>
        <v>0</v>
      </c>
    </row>
    <row r="135" spans="2:14">
      <c r="B135" s="30">
        <f>IF(B134="","",IF(K134&gt;0.005,B134+1,""))</f>
        <v>0</v>
      </c>
      <c r="C135" s="31">
        <f>IF(B135="","",EDATE('Mortgage Calculator'!$D$10,B135-1))</f>
        <v>0</v>
      </c>
      <c r="D135" s="30">
        <f>IF(B135="","",INT((B135-1)/12)+1)</f>
        <v>0</v>
      </c>
      <c r="E135" s="32">
        <f>IF(B135="","",K134)</f>
        <v>0</v>
      </c>
      <c r="F135" s="32">
        <f>IF(B135="","",IF(B135&gt;='Mortgage Calculator'!$D$22,E135+I135,MIN('Mortgage Calculator'!$D$23,E135+I135)))</f>
        <v>0</v>
      </c>
      <c r="G135" s="33"/>
      <c r="H135" s="32">
        <f>IF(B135="","",MAX(0,MIN('Mortgage Calculator'!$D$17+N(G135),E135+I135-F135)))</f>
        <v>0</v>
      </c>
      <c r="I135" s="32">
        <f>IF(B135="","",ROUND(E135*'Mortgage Calculator'!$D$8/12,2))</f>
        <v>0</v>
      </c>
      <c r="J135" s="32">
        <f>IF(B135="","",F135+H135-I135)</f>
        <v>0</v>
      </c>
      <c r="K135" s="34">
        <f>IF(B135="","",ROUND(E135-J135,2))</f>
        <v>0</v>
      </c>
      <c r="L135" s="35">
        <f>IF(B135="","",L134+I135)</f>
        <v>0</v>
      </c>
      <c r="M135" s="32">
        <f>IF(B135="","",IF(AND('Mortgage Calculator'!$D$21/'Mortgage Calculator'!$D$6&gt;0.8,E135/'Mortgage Calculator'!$D$6&gt;0.78),ROUND('Mortgage Calculator'!$D$21*'Mortgage Calculator'!$D$15/12,2),0))</f>
        <v>0</v>
      </c>
      <c r="N135" s="36">
        <f>IF(B135="","",1-K135/'Mortgage Calculator'!$D$6)</f>
        <v>0</v>
      </c>
    </row>
    <row r="136" spans="2:14">
      <c r="B136" s="30">
        <f>IF(B135="","",IF(K135&gt;0.005,B135+1,""))</f>
        <v>0</v>
      </c>
      <c r="C136" s="31">
        <f>IF(B136="","",EDATE('Mortgage Calculator'!$D$10,B136-1))</f>
        <v>0</v>
      </c>
      <c r="D136" s="30">
        <f>IF(B136="","",INT((B136-1)/12)+1)</f>
        <v>0</v>
      </c>
      <c r="E136" s="32">
        <f>IF(B136="","",K135)</f>
        <v>0</v>
      </c>
      <c r="F136" s="32">
        <f>IF(B136="","",IF(B136&gt;='Mortgage Calculator'!$D$22,E136+I136,MIN('Mortgage Calculator'!$D$23,E136+I136)))</f>
        <v>0</v>
      </c>
      <c r="G136" s="33"/>
      <c r="H136" s="32">
        <f>IF(B136="","",MAX(0,MIN('Mortgage Calculator'!$D$17+N(G136),E136+I136-F136)))</f>
        <v>0</v>
      </c>
      <c r="I136" s="32">
        <f>IF(B136="","",ROUND(E136*'Mortgage Calculator'!$D$8/12,2))</f>
        <v>0</v>
      </c>
      <c r="J136" s="32">
        <f>IF(B136="","",F136+H136-I136)</f>
        <v>0</v>
      </c>
      <c r="K136" s="34">
        <f>IF(B136="","",ROUND(E136-J136,2))</f>
        <v>0</v>
      </c>
      <c r="L136" s="35">
        <f>IF(B136="","",L135+I136)</f>
        <v>0</v>
      </c>
      <c r="M136" s="32">
        <f>IF(B136="","",IF(AND('Mortgage Calculator'!$D$21/'Mortgage Calculator'!$D$6&gt;0.8,E136/'Mortgage Calculator'!$D$6&gt;0.78),ROUND('Mortgage Calculator'!$D$21*'Mortgage Calculator'!$D$15/12,2),0))</f>
        <v>0</v>
      </c>
      <c r="N136" s="36">
        <f>IF(B136="","",1-K136/'Mortgage Calculator'!$D$6)</f>
        <v>0</v>
      </c>
    </row>
    <row r="137" spans="2:14">
      <c r="B137" s="30">
        <f>IF(B136="","",IF(K136&gt;0.005,B136+1,""))</f>
        <v>0</v>
      </c>
      <c r="C137" s="31">
        <f>IF(B137="","",EDATE('Mortgage Calculator'!$D$10,B137-1))</f>
        <v>0</v>
      </c>
      <c r="D137" s="30">
        <f>IF(B137="","",INT((B137-1)/12)+1)</f>
        <v>0</v>
      </c>
      <c r="E137" s="32">
        <f>IF(B137="","",K136)</f>
        <v>0</v>
      </c>
      <c r="F137" s="32">
        <f>IF(B137="","",IF(B137&gt;='Mortgage Calculator'!$D$22,E137+I137,MIN('Mortgage Calculator'!$D$23,E137+I137)))</f>
        <v>0</v>
      </c>
      <c r="G137" s="33"/>
      <c r="H137" s="32">
        <f>IF(B137="","",MAX(0,MIN('Mortgage Calculator'!$D$17+N(G137),E137+I137-F137)))</f>
        <v>0</v>
      </c>
      <c r="I137" s="32">
        <f>IF(B137="","",ROUND(E137*'Mortgage Calculator'!$D$8/12,2))</f>
        <v>0</v>
      </c>
      <c r="J137" s="32">
        <f>IF(B137="","",F137+H137-I137)</f>
        <v>0</v>
      </c>
      <c r="K137" s="34">
        <f>IF(B137="","",ROUND(E137-J137,2))</f>
        <v>0</v>
      </c>
      <c r="L137" s="35">
        <f>IF(B137="","",L136+I137)</f>
        <v>0</v>
      </c>
      <c r="M137" s="32">
        <f>IF(B137="","",IF(AND('Mortgage Calculator'!$D$21/'Mortgage Calculator'!$D$6&gt;0.8,E137/'Mortgage Calculator'!$D$6&gt;0.78),ROUND('Mortgage Calculator'!$D$21*'Mortgage Calculator'!$D$15/12,2),0))</f>
        <v>0</v>
      </c>
      <c r="N137" s="36">
        <f>IF(B137="","",1-K137/'Mortgage Calculator'!$D$6)</f>
        <v>0</v>
      </c>
    </row>
    <row r="138" spans="2:14">
      <c r="B138" s="30">
        <f>IF(B137="","",IF(K137&gt;0.005,B137+1,""))</f>
        <v>0</v>
      </c>
      <c r="C138" s="31">
        <f>IF(B138="","",EDATE('Mortgage Calculator'!$D$10,B138-1))</f>
        <v>0</v>
      </c>
      <c r="D138" s="30">
        <f>IF(B138="","",INT((B138-1)/12)+1)</f>
        <v>0</v>
      </c>
      <c r="E138" s="32">
        <f>IF(B138="","",K137)</f>
        <v>0</v>
      </c>
      <c r="F138" s="32">
        <f>IF(B138="","",IF(B138&gt;='Mortgage Calculator'!$D$22,E138+I138,MIN('Mortgage Calculator'!$D$23,E138+I138)))</f>
        <v>0</v>
      </c>
      <c r="G138" s="33"/>
      <c r="H138" s="32">
        <f>IF(B138="","",MAX(0,MIN('Mortgage Calculator'!$D$17+N(G138),E138+I138-F138)))</f>
        <v>0</v>
      </c>
      <c r="I138" s="32">
        <f>IF(B138="","",ROUND(E138*'Mortgage Calculator'!$D$8/12,2))</f>
        <v>0</v>
      </c>
      <c r="J138" s="32">
        <f>IF(B138="","",F138+H138-I138)</f>
        <v>0</v>
      </c>
      <c r="K138" s="34">
        <f>IF(B138="","",ROUND(E138-J138,2))</f>
        <v>0</v>
      </c>
      <c r="L138" s="35">
        <f>IF(B138="","",L137+I138)</f>
        <v>0</v>
      </c>
      <c r="M138" s="32">
        <f>IF(B138="","",IF(AND('Mortgage Calculator'!$D$21/'Mortgage Calculator'!$D$6&gt;0.8,E138/'Mortgage Calculator'!$D$6&gt;0.78),ROUND('Mortgage Calculator'!$D$21*'Mortgage Calculator'!$D$15/12,2),0))</f>
        <v>0</v>
      </c>
      <c r="N138" s="36">
        <f>IF(B138="","",1-K138/'Mortgage Calculator'!$D$6)</f>
        <v>0</v>
      </c>
    </row>
    <row r="139" spans="2:14">
      <c r="B139" s="30">
        <f>IF(B138="","",IF(K138&gt;0.005,B138+1,""))</f>
        <v>0</v>
      </c>
      <c r="C139" s="31">
        <f>IF(B139="","",EDATE('Mortgage Calculator'!$D$10,B139-1))</f>
        <v>0</v>
      </c>
      <c r="D139" s="30">
        <f>IF(B139="","",INT((B139-1)/12)+1)</f>
        <v>0</v>
      </c>
      <c r="E139" s="32">
        <f>IF(B139="","",K138)</f>
        <v>0</v>
      </c>
      <c r="F139" s="32">
        <f>IF(B139="","",IF(B139&gt;='Mortgage Calculator'!$D$22,E139+I139,MIN('Mortgage Calculator'!$D$23,E139+I139)))</f>
        <v>0</v>
      </c>
      <c r="G139" s="33"/>
      <c r="H139" s="32">
        <f>IF(B139="","",MAX(0,MIN('Mortgage Calculator'!$D$17+N(G139),E139+I139-F139)))</f>
        <v>0</v>
      </c>
      <c r="I139" s="32">
        <f>IF(B139="","",ROUND(E139*'Mortgage Calculator'!$D$8/12,2))</f>
        <v>0</v>
      </c>
      <c r="J139" s="32">
        <f>IF(B139="","",F139+H139-I139)</f>
        <v>0</v>
      </c>
      <c r="K139" s="34">
        <f>IF(B139="","",ROUND(E139-J139,2))</f>
        <v>0</v>
      </c>
      <c r="L139" s="35">
        <f>IF(B139="","",L138+I139)</f>
        <v>0</v>
      </c>
      <c r="M139" s="32">
        <f>IF(B139="","",IF(AND('Mortgage Calculator'!$D$21/'Mortgage Calculator'!$D$6&gt;0.8,E139/'Mortgage Calculator'!$D$6&gt;0.78),ROUND('Mortgage Calculator'!$D$21*'Mortgage Calculator'!$D$15/12,2),0))</f>
        <v>0</v>
      </c>
      <c r="N139" s="36">
        <f>IF(B139="","",1-K139/'Mortgage Calculator'!$D$6)</f>
        <v>0</v>
      </c>
    </row>
    <row r="140" spans="2:14">
      <c r="B140" s="30">
        <f>IF(B139="","",IF(K139&gt;0.005,B139+1,""))</f>
        <v>0</v>
      </c>
      <c r="C140" s="31">
        <f>IF(B140="","",EDATE('Mortgage Calculator'!$D$10,B140-1))</f>
        <v>0</v>
      </c>
      <c r="D140" s="30">
        <f>IF(B140="","",INT((B140-1)/12)+1)</f>
        <v>0</v>
      </c>
      <c r="E140" s="32">
        <f>IF(B140="","",K139)</f>
        <v>0</v>
      </c>
      <c r="F140" s="32">
        <f>IF(B140="","",IF(B140&gt;='Mortgage Calculator'!$D$22,E140+I140,MIN('Mortgage Calculator'!$D$23,E140+I140)))</f>
        <v>0</v>
      </c>
      <c r="G140" s="33"/>
      <c r="H140" s="32">
        <f>IF(B140="","",MAX(0,MIN('Mortgage Calculator'!$D$17+N(G140),E140+I140-F140)))</f>
        <v>0</v>
      </c>
      <c r="I140" s="32">
        <f>IF(B140="","",ROUND(E140*'Mortgage Calculator'!$D$8/12,2))</f>
        <v>0</v>
      </c>
      <c r="J140" s="32">
        <f>IF(B140="","",F140+H140-I140)</f>
        <v>0</v>
      </c>
      <c r="K140" s="34">
        <f>IF(B140="","",ROUND(E140-J140,2))</f>
        <v>0</v>
      </c>
      <c r="L140" s="35">
        <f>IF(B140="","",L139+I140)</f>
        <v>0</v>
      </c>
      <c r="M140" s="32">
        <f>IF(B140="","",IF(AND('Mortgage Calculator'!$D$21/'Mortgage Calculator'!$D$6&gt;0.8,E140/'Mortgage Calculator'!$D$6&gt;0.78),ROUND('Mortgage Calculator'!$D$21*'Mortgage Calculator'!$D$15/12,2),0))</f>
        <v>0</v>
      </c>
      <c r="N140" s="36">
        <f>IF(B140="","",1-K140/'Mortgage Calculator'!$D$6)</f>
        <v>0</v>
      </c>
    </row>
    <row r="141" spans="2:14">
      <c r="B141" s="30">
        <f>IF(B140="","",IF(K140&gt;0.005,B140+1,""))</f>
        <v>0</v>
      </c>
      <c r="C141" s="31">
        <f>IF(B141="","",EDATE('Mortgage Calculator'!$D$10,B141-1))</f>
        <v>0</v>
      </c>
      <c r="D141" s="30">
        <f>IF(B141="","",INT((B141-1)/12)+1)</f>
        <v>0</v>
      </c>
      <c r="E141" s="32">
        <f>IF(B141="","",K140)</f>
        <v>0</v>
      </c>
      <c r="F141" s="32">
        <f>IF(B141="","",IF(B141&gt;='Mortgage Calculator'!$D$22,E141+I141,MIN('Mortgage Calculator'!$D$23,E141+I141)))</f>
        <v>0</v>
      </c>
      <c r="G141" s="33"/>
      <c r="H141" s="32">
        <f>IF(B141="","",MAX(0,MIN('Mortgage Calculator'!$D$17+N(G141),E141+I141-F141)))</f>
        <v>0</v>
      </c>
      <c r="I141" s="32">
        <f>IF(B141="","",ROUND(E141*'Mortgage Calculator'!$D$8/12,2))</f>
        <v>0</v>
      </c>
      <c r="J141" s="32">
        <f>IF(B141="","",F141+H141-I141)</f>
        <v>0</v>
      </c>
      <c r="K141" s="34">
        <f>IF(B141="","",ROUND(E141-J141,2))</f>
        <v>0</v>
      </c>
      <c r="L141" s="35">
        <f>IF(B141="","",L140+I141)</f>
        <v>0</v>
      </c>
      <c r="M141" s="32">
        <f>IF(B141="","",IF(AND('Mortgage Calculator'!$D$21/'Mortgage Calculator'!$D$6&gt;0.8,E141/'Mortgage Calculator'!$D$6&gt;0.78),ROUND('Mortgage Calculator'!$D$21*'Mortgage Calculator'!$D$15/12,2),0))</f>
        <v>0</v>
      </c>
      <c r="N141" s="36">
        <f>IF(B141="","",1-K141/'Mortgage Calculator'!$D$6)</f>
        <v>0</v>
      </c>
    </row>
    <row r="142" spans="2:14">
      <c r="B142" s="30">
        <f>IF(B141="","",IF(K141&gt;0.005,B141+1,""))</f>
        <v>0</v>
      </c>
      <c r="C142" s="31">
        <f>IF(B142="","",EDATE('Mortgage Calculator'!$D$10,B142-1))</f>
        <v>0</v>
      </c>
      <c r="D142" s="30">
        <f>IF(B142="","",INT((B142-1)/12)+1)</f>
        <v>0</v>
      </c>
      <c r="E142" s="32">
        <f>IF(B142="","",K141)</f>
        <v>0</v>
      </c>
      <c r="F142" s="32">
        <f>IF(B142="","",IF(B142&gt;='Mortgage Calculator'!$D$22,E142+I142,MIN('Mortgage Calculator'!$D$23,E142+I142)))</f>
        <v>0</v>
      </c>
      <c r="G142" s="33"/>
      <c r="H142" s="32">
        <f>IF(B142="","",MAX(0,MIN('Mortgage Calculator'!$D$17+N(G142),E142+I142-F142)))</f>
        <v>0</v>
      </c>
      <c r="I142" s="32">
        <f>IF(B142="","",ROUND(E142*'Mortgage Calculator'!$D$8/12,2))</f>
        <v>0</v>
      </c>
      <c r="J142" s="32">
        <f>IF(B142="","",F142+H142-I142)</f>
        <v>0</v>
      </c>
      <c r="K142" s="34">
        <f>IF(B142="","",ROUND(E142-J142,2))</f>
        <v>0</v>
      </c>
      <c r="L142" s="35">
        <f>IF(B142="","",L141+I142)</f>
        <v>0</v>
      </c>
      <c r="M142" s="32">
        <f>IF(B142="","",IF(AND('Mortgage Calculator'!$D$21/'Mortgage Calculator'!$D$6&gt;0.8,E142/'Mortgage Calculator'!$D$6&gt;0.78),ROUND('Mortgage Calculator'!$D$21*'Mortgage Calculator'!$D$15/12,2),0))</f>
        <v>0</v>
      </c>
      <c r="N142" s="36">
        <f>IF(B142="","",1-K142/'Mortgage Calculator'!$D$6)</f>
        <v>0</v>
      </c>
    </row>
    <row r="143" spans="2:14">
      <c r="B143" s="30">
        <f>IF(B142="","",IF(K142&gt;0.005,B142+1,""))</f>
        <v>0</v>
      </c>
      <c r="C143" s="31">
        <f>IF(B143="","",EDATE('Mortgage Calculator'!$D$10,B143-1))</f>
        <v>0</v>
      </c>
      <c r="D143" s="30">
        <f>IF(B143="","",INT((B143-1)/12)+1)</f>
        <v>0</v>
      </c>
      <c r="E143" s="32">
        <f>IF(B143="","",K142)</f>
        <v>0</v>
      </c>
      <c r="F143" s="32">
        <f>IF(B143="","",IF(B143&gt;='Mortgage Calculator'!$D$22,E143+I143,MIN('Mortgage Calculator'!$D$23,E143+I143)))</f>
        <v>0</v>
      </c>
      <c r="G143" s="33"/>
      <c r="H143" s="32">
        <f>IF(B143="","",MAX(0,MIN('Mortgage Calculator'!$D$17+N(G143),E143+I143-F143)))</f>
        <v>0</v>
      </c>
      <c r="I143" s="32">
        <f>IF(B143="","",ROUND(E143*'Mortgage Calculator'!$D$8/12,2))</f>
        <v>0</v>
      </c>
      <c r="J143" s="32">
        <f>IF(B143="","",F143+H143-I143)</f>
        <v>0</v>
      </c>
      <c r="K143" s="34">
        <f>IF(B143="","",ROUND(E143-J143,2))</f>
        <v>0</v>
      </c>
      <c r="L143" s="35">
        <f>IF(B143="","",L142+I143)</f>
        <v>0</v>
      </c>
      <c r="M143" s="32">
        <f>IF(B143="","",IF(AND('Mortgage Calculator'!$D$21/'Mortgage Calculator'!$D$6&gt;0.8,E143/'Mortgage Calculator'!$D$6&gt;0.78),ROUND('Mortgage Calculator'!$D$21*'Mortgage Calculator'!$D$15/12,2),0))</f>
        <v>0</v>
      </c>
      <c r="N143" s="36">
        <f>IF(B143="","",1-K143/'Mortgage Calculator'!$D$6)</f>
        <v>0</v>
      </c>
    </row>
    <row r="144" spans="2:14">
      <c r="B144" s="30">
        <f>IF(B143="","",IF(K143&gt;0.005,B143+1,""))</f>
        <v>0</v>
      </c>
      <c r="C144" s="31">
        <f>IF(B144="","",EDATE('Mortgage Calculator'!$D$10,B144-1))</f>
        <v>0</v>
      </c>
      <c r="D144" s="30">
        <f>IF(B144="","",INT((B144-1)/12)+1)</f>
        <v>0</v>
      </c>
      <c r="E144" s="32">
        <f>IF(B144="","",K143)</f>
        <v>0</v>
      </c>
      <c r="F144" s="32">
        <f>IF(B144="","",IF(B144&gt;='Mortgage Calculator'!$D$22,E144+I144,MIN('Mortgage Calculator'!$D$23,E144+I144)))</f>
        <v>0</v>
      </c>
      <c r="G144" s="33"/>
      <c r="H144" s="32">
        <f>IF(B144="","",MAX(0,MIN('Mortgage Calculator'!$D$17+N(G144),E144+I144-F144)))</f>
        <v>0</v>
      </c>
      <c r="I144" s="32">
        <f>IF(B144="","",ROUND(E144*'Mortgage Calculator'!$D$8/12,2))</f>
        <v>0</v>
      </c>
      <c r="J144" s="32">
        <f>IF(B144="","",F144+H144-I144)</f>
        <v>0</v>
      </c>
      <c r="K144" s="34">
        <f>IF(B144="","",ROUND(E144-J144,2))</f>
        <v>0</v>
      </c>
      <c r="L144" s="35">
        <f>IF(B144="","",L143+I144)</f>
        <v>0</v>
      </c>
      <c r="M144" s="32">
        <f>IF(B144="","",IF(AND('Mortgage Calculator'!$D$21/'Mortgage Calculator'!$D$6&gt;0.8,E144/'Mortgage Calculator'!$D$6&gt;0.78),ROUND('Mortgage Calculator'!$D$21*'Mortgage Calculator'!$D$15/12,2),0))</f>
        <v>0</v>
      </c>
      <c r="N144" s="36">
        <f>IF(B144="","",1-K144/'Mortgage Calculator'!$D$6)</f>
        <v>0</v>
      </c>
    </row>
    <row r="145" spans="2:14">
      <c r="B145" s="30">
        <f>IF(B144="","",IF(K144&gt;0.005,B144+1,""))</f>
        <v>0</v>
      </c>
      <c r="C145" s="31">
        <f>IF(B145="","",EDATE('Mortgage Calculator'!$D$10,B145-1))</f>
        <v>0</v>
      </c>
      <c r="D145" s="30">
        <f>IF(B145="","",INT((B145-1)/12)+1)</f>
        <v>0</v>
      </c>
      <c r="E145" s="32">
        <f>IF(B145="","",K144)</f>
        <v>0</v>
      </c>
      <c r="F145" s="32">
        <f>IF(B145="","",IF(B145&gt;='Mortgage Calculator'!$D$22,E145+I145,MIN('Mortgage Calculator'!$D$23,E145+I145)))</f>
        <v>0</v>
      </c>
      <c r="G145" s="33"/>
      <c r="H145" s="32">
        <f>IF(B145="","",MAX(0,MIN('Mortgage Calculator'!$D$17+N(G145),E145+I145-F145)))</f>
        <v>0</v>
      </c>
      <c r="I145" s="32">
        <f>IF(B145="","",ROUND(E145*'Mortgage Calculator'!$D$8/12,2))</f>
        <v>0</v>
      </c>
      <c r="J145" s="32">
        <f>IF(B145="","",F145+H145-I145)</f>
        <v>0</v>
      </c>
      <c r="K145" s="34">
        <f>IF(B145="","",ROUND(E145-J145,2))</f>
        <v>0</v>
      </c>
      <c r="L145" s="35">
        <f>IF(B145="","",L144+I145)</f>
        <v>0</v>
      </c>
      <c r="M145" s="32">
        <f>IF(B145="","",IF(AND('Mortgage Calculator'!$D$21/'Mortgage Calculator'!$D$6&gt;0.8,E145/'Mortgage Calculator'!$D$6&gt;0.78),ROUND('Mortgage Calculator'!$D$21*'Mortgage Calculator'!$D$15/12,2),0))</f>
        <v>0</v>
      </c>
      <c r="N145" s="36">
        <f>IF(B145="","",1-K145/'Mortgage Calculator'!$D$6)</f>
        <v>0</v>
      </c>
    </row>
    <row r="146" spans="2:14">
      <c r="B146" s="30">
        <f>IF(B145="","",IF(K145&gt;0.005,B145+1,""))</f>
        <v>0</v>
      </c>
      <c r="C146" s="31">
        <f>IF(B146="","",EDATE('Mortgage Calculator'!$D$10,B146-1))</f>
        <v>0</v>
      </c>
      <c r="D146" s="30">
        <f>IF(B146="","",INT((B146-1)/12)+1)</f>
        <v>0</v>
      </c>
      <c r="E146" s="32">
        <f>IF(B146="","",K145)</f>
        <v>0</v>
      </c>
      <c r="F146" s="32">
        <f>IF(B146="","",IF(B146&gt;='Mortgage Calculator'!$D$22,E146+I146,MIN('Mortgage Calculator'!$D$23,E146+I146)))</f>
        <v>0</v>
      </c>
      <c r="G146" s="33"/>
      <c r="H146" s="32">
        <f>IF(B146="","",MAX(0,MIN('Mortgage Calculator'!$D$17+N(G146),E146+I146-F146)))</f>
        <v>0</v>
      </c>
      <c r="I146" s="32">
        <f>IF(B146="","",ROUND(E146*'Mortgage Calculator'!$D$8/12,2))</f>
        <v>0</v>
      </c>
      <c r="J146" s="32">
        <f>IF(B146="","",F146+H146-I146)</f>
        <v>0</v>
      </c>
      <c r="K146" s="34">
        <f>IF(B146="","",ROUND(E146-J146,2))</f>
        <v>0</v>
      </c>
      <c r="L146" s="35">
        <f>IF(B146="","",L145+I146)</f>
        <v>0</v>
      </c>
      <c r="M146" s="32">
        <f>IF(B146="","",IF(AND('Mortgage Calculator'!$D$21/'Mortgage Calculator'!$D$6&gt;0.8,E146/'Mortgage Calculator'!$D$6&gt;0.78),ROUND('Mortgage Calculator'!$D$21*'Mortgage Calculator'!$D$15/12,2),0))</f>
        <v>0</v>
      </c>
      <c r="N146" s="36">
        <f>IF(B146="","",1-K146/'Mortgage Calculator'!$D$6)</f>
        <v>0</v>
      </c>
    </row>
    <row r="147" spans="2:14">
      <c r="B147" s="30">
        <f>IF(B146="","",IF(K146&gt;0.005,B146+1,""))</f>
        <v>0</v>
      </c>
      <c r="C147" s="31">
        <f>IF(B147="","",EDATE('Mortgage Calculator'!$D$10,B147-1))</f>
        <v>0</v>
      </c>
      <c r="D147" s="30">
        <f>IF(B147="","",INT((B147-1)/12)+1)</f>
        <v>0</v>
      </c>
      <c r="E147" s="32">
        <f>IF(B147="","",K146)</f>
        <v>0</v>
      </c>
      <c r="F147" s="32">
        <f>IF(B147="","",IF(B147&gt;='Mortgage Calculator'!$D$22,E147+I147,MIN('Mortgage Calculator'!$D$23,E147+I147)))</f>
        <v>0</v>
      </c>
      <c r="G147" s="33"/>
      <c r="H147" s="32">
        <f>IF(B147="","",MAX(0,MIN('Mortgage Calculator'!$D$17+N(G147),E147+I147-F147)))</f>
        <v>0</v>
      </c>
      <c r="I147" s="32">
        <f>IF(B147="","",ROUND(E147*'Mortgage Calculator'!$D$8/12,2))</f>
        <v>0</v>
      </c>
      <c r="J147" s="32">
        <f>IF(B147="","",F147+H147-I147)</f>
        <v>0</v>
      </c>
      <c r="K147" s="34">
        <f>IF(B147="","",ROUND(E147-J147,2))</f>
        <v>0</v>
      </c>
      <c r="L147" s="35">
        <f>IF(B147="","",L146+I147)</f>
        <v>0</v>
      </c>
      <c r="M147" s="32">
        <f>IF(B147="","",IF(AND('Mortgage Calculator'!$D$21/'Mortgage Calculator'!$D$6&gt;0.8,E147/'Mortgage Calculator'!$D$6&gt;0.78),ROUND('Mortgage Calculator'!$D$21*'Mortgage Calculator'!$D$15/12,2),0))</f>
        <v>0</v>
      </c>
      <c r="N147" s="36">
        <f>IF(B147="","",1-K147/'Mortgage Calculator'!$D$6)</f>
        <v>0</v>
      </c>
    </row>
    <row r="148" spans="2:14">
      <c r="B148" s="30">
        <f>IF(B147="","",IF(K147&gt;0.005,B147+1,""))</f>
        <v>0</v>
      </c>
      <c r="C148" s="31">
        <f>IF(B148="","",EDATE('Mortgage Calculator'!$D$10,B148-1))</f>
        <v>0</v>
      </c>
      <c r="D148" s="30">
        <f>IF(B148="","",INT((B148-1)/12)+1)</f>
        <v>0</v>
      </c>
      <c r="E148" s="32">
        <f>IF(B148="","",K147)</f>
        <v>0</v>
      </c>
      <c r="F148" s="32">
        <f>IF(B148="","",IF(B148&gt;='Mortgage Calculator'!$D$22,E148+I148,MIN('Mortgage Calculator'!$D$23,E148+I148)))</f>
        <v>0</v>
      </c>
      <c r="G148" s="33"/>
      <c r="H148" s="32">
        <f>IF(B148="","",MAX(0,MIN('Mortgage Calculator'!$D$17+N(G148),E148+I148-F148)))</f>
        <v>0</v>
      </c>
      <c r="I148" s="32">
        <f>IF(B148="","",ROUND(E148*'Mortgage Calculator'!$D$8/12,2))</f>
        <v>0</v>
      </c>
      <c r="J148" s="32">
        <f>IF(B148="","",F148+H148-I148)</f>
        <v>0</v>
      </c>
      <c r="K148" s="34">
        <f>IF(B148="","",ROUND(E148-J148,2))</f>
        <v>0</v>
      </c>
      <c r="L148" s="35">
        <f>IF(B148="","",L147+I148)</f>
        <v>0</v>
      </c>
      <c r="M148" s="32">
        <f>IF(B148="","",IF(AND('Mortgage Calculator'!$D$21/'Mortgage Calculator'!$D$6&gt;0.8,E148/'Mortgage Calculator'!$D$6&gt;0.78),ROUND('Mortgage Calculator'!$D$21*'Mortgage Calculator'!$D$15/12,2),0))</f>
        <v>0</v>
      </c>
      <c r="N148" s="36">
        <f>IF(B148="","",1-K148/'Mortgage Calculator'!$D$6)</f>
        <v>0</v>
      </c>
    </row>
    <row r="149" spans="2:14">
      <c r="B149" s="30">
        <f>IF(B148="","",IF(K148&gt;0.005,B148+1,""))</f>
        <v>0</v>
      </c>
      <c r="C149" s="31">
        <f>IF(B149="","",EDATE('Mortgage Calculator'!$D$10,B149-1))</f>
        <v>0</v>
      </c>
      <c r="D149" s="30">
        <f>IF(B149="","",INT((B149-1)/12)+1)</f>
        <v>0</v>
      </c>
      <c r="E149" s="32">
        <f>IF(B149="","",K148)</f>
        <v>0</v>
      </c>
      <c r="F149" s="32">
        <f>IF(B149="","",IF(B149&gt;='Mortgage Calculator'!$D$22,E149+I149,MIN('Mortgage Calculator'!$D$23,E149+I149)))</f>
        <v>0</v>
      </c>
      <c r="G149" s="33"/>
      <c r="H149" s="32">
        <f>IF(B149="","",MAX(0,MIN('Mortgage Calculator'!$D$17+N(G149),E149+I149-F149)))</f>
        <v>0</v>
      </c>
      <c r="I149" s="32">
        <f>IF(B149="","",ROUND(E149*'Mortgage Calculator'!$D$8/12,2))</f>
        <v>0</v>
      </c>
      <c r="J149" s="32">
        <f>IF(B149="","",F149+H149-I149)</f>
        <v>0</v>
      </c>
      <c r="K149" s="34">
        <f>IF(B149="","",ROUND(E149-J149,2))</f>
        <v>0</v>
      </c>
      <c r="L149" s="35">
        <f>IF(B149="","",L148+I149)</f>
        <v>0</v>
      </c>
      <c r="M149" s="32">
        <f>IF(B149="","",IF(AND('Mortgage Calculator'!$D$21/'Mortgage Calculator'!$D$6&gt;0.8,E149/'Mortgage Calculator'!$D$6&gt;0.78),ROUND('Mortgage Calculator'!$D$21*'Mortgage Calculator'!$D$15/12,2),0))</f>
        <v>0</v>
      </c>
      <c r="N149" s="36">
        <f>IF(B149="","",1-K149/'Mortgage Calculator'!$D$6)</f>
        <v>0</v>
      </c>
    </row>
    <row r="150" spans="2:14">
      <c r="B150" s="30">
        <f>IF(B149="","",IF(K149&gt;0.005,B149+1,""))</f>
        <v>0</v>
      </c>
      <c r="C150" s="31">
        <f>IF(B150="","",EDATE('Mortgage Calculator'!$D$10,B150-1))</f>
        <v>0</v>
      </c>
      <c r="D150" s="30">
        <f>IF(B150="","",INT((B150-1)/12)+1)</f>
        <v>0</v>
      </c>
      <c r="E150" s="32">
        <f>IF(B150="","",K149)</f>
        <v>0</v>
      </c>
      <c r="F150" s="32">
        <f>IF(B150="","",IF(B150&gt;='Mortgage Calculator'!$D$22,E150+I150,MIN('Mortgage Calculator'!$D$23,E150+I150)))</f>
        <v>0</v>
      </c>
      <c r="G150" s="33"/>
      <c r="H150" s="32">
        <f>IF(B150="","",MAX(0,MIN('Mortgage Calculator'!$D$17+N(G150),E150+I150-F150)))</f>
        <v>0</v>
      </c>
      <c r="I150" s="32">
        <f>IF(B150="","",ROUND(E150*'Mortgage Calculator'!$D$8/12,2))</f>
        <v>0</v>
      </c>
      <c r="J150" s="32">
        <f>IF(B150="","",F150+H150-I150)</f>
        <v>0</v>
      </c>
      <c r="K150" s="34">
        <f>IF(B150="","",ROUND(E150-J150,2))</f>
        <v>0</v>
      </c>
      <c r="L150" s="35">
        <f>IF(B150="","",L149+I150)</f>
        <v>0</v>
      </c>
      <c r="M150" s="32">
        <f>IF(B150="","",IF(AND('Mortgage Calculator'!$D$21/'Mortgage Calculator'!$D$6&gt;0.8,E150/'Mortgage Calculator'!$D$6&gt;0.78),ROUND('Mortgage Calculator'!$D$21*'Mortgage Calculator'!$D$15/12,2),0))</f>
        <v>0</v>
      </c>
      <c r="N150" s="36">
        <f>IF(B150="","",1-K150/'Mortgage Calculator'!$D$6)</f>
        <v>0</v>
      </c>
    </row>
    <row r="151" spans="2:14">
      <c r="B151" s="30">
        <f>IF(B150="","",IF(K150&gt;0.005,B150+1,""))</f>
        <v>0</v>
      </c>
      <c r="C151" s="31">
        <f>IF(B151="","",EDATE('Mortgage Calculator'!$D$10,B151-1))</f>
        <v>0</v>
      </c>
      <c r="D151" s="30">
        <f>IF(B151="","",INT((B151-1)/12)+1)</f>
        <v>0</v>
      </c>
      <c r="E151" s="32">
        <f>IF(B151="","",K150)</f>
        <v>0</v>
      </c>
      <c r="F151" s="32">
        <f>IF(B151="","",IF(B151&gt;='Mortgage Calculator'!$D$22,E151+I151,MIN('Mortgage Calculator'!$D$23,E151+I151)))</f>
        <v>0</v>
      </c>
      <c r="G151" s="33"/>
      <c r="H151" s="32">
        <f>IF(B151="","",MAX(0,MIN('Mortgage Calculator'!$D$17+N(G151),E151+I151-F151)))</f>
        <v>0</v>
      </c>
      <c r="I151" s="32">
        <f>IF(B151="","",ROUND(E151*'Mortgage Calculator'!$D$8/12,2))</f>
        <v>0</v>
      </c>
      <c r="J151" s="32">
        <f>IF(B151="","",F151+H151-I151)</f>
        <v>0</v>
      </c>
      <c r="K151" s="34">
        <f>IF(B151="","",ROUND(E151-J151,2))</f>
        <v>0</v>
      </c>
      <c r="L151" s="35">
        <f>IF(B151="","",L150+I151)</f>
        <v>0</v>
      </c>
      <c r="M151" s="32">
        <f>IF(B151="","",IF(AND('Mortgage Calculator'!$D$21/'Mortgage Calculator'!$D$6&gt;0.8,E151/'Mortgage Calculator'!$D$6&gt;0.78),ROUND('Mortgage Calculator'!$D$21*'Mortgage Calculator'!$D$15/12,2),0))</f>
        <v>0</v>
      </c>
      <c r="N151" s="36">
        <f>IF(B151="","",1-K151/'Mortgage Calculator'!$D$6)</f>
        <v>0</v>
      </c>
    </row>
    <row r="152" spans="2:14">
      <c r="B152" s="30">
        <f>IF(B151="","",IF(K151&gt;0.005,B151+1,""))</f>
        <v>0</v>
      </c>
      <c r="C152" s="31">
        <f>IF(B152="","",EDATE('Mortgage Calculator'!$D$10,B152-1))</f>
        <v>0</v>
      </c>
      <c r="D152" s="30">
        <f>IF(B152="","",INT((B152-1)/12)+1)</f>
        <v>0</v>
      </c>
      <c r="E152" s="32">
        <f>IF(B152="","",K151)</f>
        <v>0</v>
      </c>
      <c r="F152" s="32">
        <f>IF(B152="","",IF(B152&gt;='Mortgage Calculator'!$D$22,E152+I152,MIN('Mortgage Calculator'!$D$23,E152+I152)))</f>
        <v>0</v>
      </c>
      <c r="G152" s="33"/>
      <c r="H152" s="32">
        <f>IF(B152="","",MAX(0,MIN('Mortgage Calculator'!$D$17+N(G152),E152+I152-F152)))</f>
        <v>0</v>
      </c>
      <c r="I152" s="32">
        <f>IF(B152="","",ROUND(E152*'Mortgage Calculator'!$D$8/12,2))</f>
        <v>0</v>
      </c>
      <c r="J152" s="32">
        <f>IF(B152="","",F152+H152-I152)</f>
        <v>0</v>
      </c>
      <c r="K152" s="34">
        <f>IF(B152="","",ROUND(E152-J152,2))</f>
        <v>0</v>
      </c>
      <c r="L152" s="35">
        <f>IF(B152="","",L151+I152)</f>
        <v>0</v>
      </c>
      <c r="M152" s="32">
        <f>IF(B152="","",IF(AND('Mortgage Calculator'!$D$21/'Mortgage Calculator'!$D$6&gt;0.8,E152/'Mortgage Calculator'!$D$6&gt;0.78),ROUND('Mortgage Calculator'!$D$21*'Mortgage Calculator'!$D$15/12,2),0))</f>
        <v>0</v>
      </c>
      <c r="N152" s="36">
        <f>IF(B152="","",1-K152/'Mortgage Calculator'!$D$6)</f>
        <v>0</v>
      </c>
    </row>
    <row r="153" spans="2:14">
      <c r="B153" s="30">
        <f>IF(B152="","",IF(K152&gt;0.005,B152+1,""))</f>
        <v>0</v>
      </c>
      <c r="C153" s="31">
        <f>IF(B153="","",EDATE('Mortgage Calculator'!$D$10,B153-1))</f>
        <v>0</v>
      </c>
      <c r="D153" s="30">
        <f>IF(B153="","",INT((B153-1)/12)+1)</f>
        <v>0</v>
      </c>
      <c r="E153" s="32">
        <f>IF(B153="","",K152)</f>
        <v>0</v>
      </c>
      <c r="F153" s="32">
        <f>IF(B153="","",IF(B153&gt;='Mortgage Calculator'!$D$22,E153+I153,MIN('Mortgage Calculator'!$D$23,E153+I153)))</f>
        <v>0</v>
      </c>
      <c r="G153" s="33"/>
      <c r="H153" s="32">
        <f>IF(B153="","",MAX(0,MIN('Mortgage Calculator'!$D$17+N(G153),E153+I153-F153)))</f>
        <v>0</v>
      </c>
      <c r="I153" s="32">
        <f>IF(B153="","",ROUND(E153*'Mortgage Calculator'!$D$8/12,2))</f>
        <v>0</v>
      </c>
      <c r="J153" s="32">
        <f>IF(B153="","",F153+H153-I153)</f>
        <v>0</v>
      </c>
      <c r="K153" s="34">
        <f>IF(B153="","",ROUND(E153-J153,2))</f>
        <v>0</v>
      </c>
      <c r="L153" s="35">
        <f>IF(B153="","",L152+I153)</f>
        <v>0</v>
      </c>
      <c r="M153" s="32">
        <f>IF(B153="","",IF(AND('Mortgage Calculator'!$D$21/'Mortgage Calculator'!$D$6&gt;0.8,E153/'Mortgage Calculator'!$D$6&gt;0.78),ROUND('Mortgage Calculator'!$D$21*'Mortgage Calculator'!$D$15/12,2),0))</f>
        <v>0</v>
      </c>
      <c r="N153" s="36">
        <f>IF(B153="","",1-K153/'Mortgage Calculator'!$D$6)</f>
        <v>0</v>
      </c>
    </row>
    <row r="154" spans="2:14">
      <c r="B154" s="30">
        <f>IF(B153="","",IF(K153&gt;0.005,B153+1,""))</f>
        <v>0</v>
      </c>
      <c r="C154" s="31">
        <f>IF(B154="","",EDATE('Mortgage Calculator'!$D$10,B154-1))</f>
        <v>0</v>
      </c>
      <c r="D154" s="30">
        <f>IF(B154="","",INT((B154-1)/12)+1)</f>
        <v>0</v>
      </c>
      <c r="E154" s="32">
        <f>IF(B154="","",K153)</f>
        <v>0</v>
      </c>
      <c r="F154" s="32">
        <f>IF(B154="","",IF(B154&gt;='Mortgage Calculator'!$D$22,E154+I154,MIN('Mortgage Calculator'!$D$23,E154+I154)))</f>
        <v>0</v>
      </c>
      <c r="G154" s="33"/>
      <c r="H154" s="32">
        <f>IF(B154="","",MAX(0,MIN('Mortgage Calculator'!$D$17+N(G154),E154+I154-F154)))</f>
        <v>0</v>
      </c>
      <c r="I154" s="32">
        <f>IF(B154="","",ROUND(E154*'Mortgage Calculator'!$D$8/12,2))</f>
        <v>0</v>
      </c>
      <c r="J154" s="32">
        <f>IF(B154="","",F154+H154-I154)</f>
        <v>0</v>
      </c>
      <c r="K154" s="34">
        <f>IF(B154="","",ROUND(E154-J154,2))</f>
        <v>0</v>
      </c>
      <c r="L154" s="35">
        <f>IF(B154="","",L153+I154)</f>
        <v>0</v>
      </c>
      <c r="M154" s="32">
        <f>IF(B154="","",IF(AND('Mortgage Calculator'!$D$21/'Mortgage Calculator'!$D$6&gt;0.8,E154/'Mortgage Calculator'!$D$6&gt;0.78),ROUND('Mortgage Calculator'!$D$21*'Mortgage Calculator'!$D$15/12,2),0))</f>
        <v>0</v>
      </c>
      <c r="N154" s="36">
        <f>IF(B154="","",1-K154/'Mortgage Calculator'!$D$6)</f>
        <v>0</v>
      </c>
    </row>
    <row r="155" spans="2:14">
      <c r="B155" s="30">
        <f>IF(B154="","",IF(K154&gt;0.005,B154+1,""))</f>
        <v>0</v>
      </c>
      <c r="C155" s="31">
        <f>IF(B155="","",EDATE('Mortgage Calculator'!$D$10,B155-1))</f>
        <v>0</v>
      </c>
      <c r="D155" s="30">
        <f>IF(B155="","",INT((B155-1)/12)+1)</f>
        <v>0</v>
      </c>
      <c r="E155" s="32">
        <f>IF(B155="","",K154)</f>
        <v>0</v>
      </c>
      <c r="F155" s="32">
        <f>IF(B155="","",IF(B155&gt;='Mortgage Calculator'!$D$22,E155+I155,MIN('Mortgage Calculator'!$D$23,E155+I155)))</f>
        <v>0</v>
      </c>
      <c r="G155" s="33"/>
      <c r="H155" s="32">
        <f>IF(B155="","",MAX(0,MIN('Mortgage Calculator'!$D$17+N(G155),E155+I155-F155)))</f>
        <v>0</v>
      </c>
      <c r="I155" s="32">
        <f>IF(B155="","",ROUND(E155*'Mortgage Calculator'!$D$8/12,2))</f>
        <v>0</v>
      </c>
      <c r="J155" s="32">
        <f>IF(B155="","",F155+H155-I155)</f>
        <v>0</v>
      </c>
      <c r="K155" s="34">
        <f>IF(B155="","",ROUND(E155-J155,2))</f>
        <v>0</v>
      </c>
      <c r="L155" s="35">
        <f>IF(B155="","",L154+I155)</f>
        <v>0</v>
      </c>
      <c r="M155" s="32">
        <f>IF(B155="","",IF(AND('Mortgage Calculator'!$D$21/'Mortgage Calculator'!$D$6&gt;0.8,E155/'Mortgage Calculator'!$D$6&gt;0.78),ROUND('Mortgage Calculator'!$D$21*'Mortgage Calculator'!$D$15/12,2),0))</f>
        <v>0</v>
      </c>
      <c r="N155" s="36">
        <f>IF(B155="","",1-K155/'Mortgage Calculator'!$D$6)</f>
        <v>0</v>
      </c>
    </row>
    <row r="156" spans="2:14">
      <c r="B156" s="30">
        <f>IF(B155="","",IF(K155&gt;0.005,B155+1,""))</f>
        <v>0</v>
      </c>
      <c r="C156" s="31">
        <f>IF(B156="","",EDATE('Mortgage Calculator'!$D$10,B156-1))</f>
        <v>0</v>
      </c>
      <c r="D156" s="30">
        <f>IF(B156="","",INT((B156-1)/12)+1)</f>
        <v>0</v>
      </c>
      <c r="E156" s="32">
        <f>IF(B156="","",K155)</f>
        <v>0</v>
      </c>
      <c r="F156" s="32">
        <f>IF(B156="","",IF(B156&gt;='Mortgage Calculator'!$D$22,E156+I156,MIN('Mortgage Calculator'!$D$23,E156+I156)))</f>
        <v>0</v>
      </c>
      <c r="G156" s="33"/>
      <c r="H156" s="32">
        <f>IF(B156="","",MAX(0,MIN('Mortgage Calculator'!$D$17+N(G156),E156+I156-F156)))</f>
        <v>0</v>
      </c>
      <c r="I156" s="32">
        <f>IF(B156="","",ROUND(E156*'Mortgage Calculator'!$D$8/12,2))</f>
        <v>0</v>
      </c>
      <c r="J156" s="32">
        <f>IF(B156="","",F156+H156-I156)</f>
        <v>0</v>
      </c>
      <c r="K156" s="34">
        <f>IF(B156="","",ROUND(E156-J156,2))</f>
        <v>0</v>
      </c>
      <c r="L156" s="35">
        <f>IF(B156="","",L155+I156)</f>
        <v>0</v>
      </c>
      <c r="M156" s="32">
        <f>IF(B156="","",IF(AND('Mortgage Calculator'!$D$21/'Mortgage Calculator'!$D$6&gt;0.8,E156/'Mortgage Calculator'!$D$6&gt;0.78),ROUND('Mortgage Calculator'!$D$21*'Mortgage Calculator'!$D$15/12,2),0))</f>
        <v>0</v>
      </c>
      <c r="N156" s="36">
        <f>IF(B156="","",1-K156/'Mortgage Calculator'!$D$6)</f>
        <v>0</v>
      </c>
    </row>
    <row r="157" spans="2:14">
      <c r="B157" s="30">
        <f>IF(B156="","",IF(K156&gt;0.005,B156+1,""))</f>
        <v>0</v>
      </c>
      <c r="C157" s="31">
        <f>IF(B157="","",EDATE('Mortgage Calculator'!$D$10,B157-1))</f>
        <v>0</v>
      </c>
      <c r="D157" s="30">
        <f>IF(B157="","",INT((B157-1)/12)+1)</f>
        <v>0</v>
      </c>
      <c r="E157" s="32">
        <f>IF(B157="","",K156)</f>
        <v>0</v>
      </c>
      <c r="F157" s="32">
        <f>IF(B157="","",IF(B157&gt;='Mortgage Calculator'!$D$22,E157+I157,MIN('Mortgage Calculator'!$D$23,E157+I157)))</f>
        <v>0</v>
      </c>
      <c r="G157" s="33"/>
      <c r="H157" s="32">
        <f>IF(B157="","",MAX(0,MIN('Mortgage Calculator'!$D$17+N(G157),E157+I157-F157)))</f>
        <v>0</v>
      </c>
      <c r="I157" s="32">
        <f>IF(B157="","",ROUND(E157*'Mortgage Calculator'!$D$8/12,2))</f>
        <v>0</v>
      </c>
      <c r="J157" s="32">
        <f>IF(B157="","",F157+H157-I157)</f>
        <v>0</v>
      </c>
      <c r="K157" s="34">
        <f>IF(B157="","",ROUND(E157-J157,2))</f>
        <v>0</v>
      </c>
      <c r="L157" s="35">
        <f>IF(B157="","",L156+I157)</f>
        <v>0</v>
      </c>
      <c r="M157" s="32">
        <f>IF(B157="","",IF(AND('Mortgage Calculator'!$D$21/'Mortgage Calculator'!$D$6&gt;0.8,E157/'Mortgage Calculator'!$D$6&gt;0.78),ROUND('Mortgage Calculator'!$D$21*'Mortgage Calculator'!$D$15/12,2),0))</f>
        <v>0</v>
      </c>
      <c r="N157" s="36">
        <f>IF(B157="","",1-K157/'Mortgage Calculator'!$D$6)</f>
        <v>0</v>
      </c>
    </row>
    <row r="158" spans="2:14">
      <c r="B158" s="30">
        <f>IF(B157="","",IF(K157&gt;0.005,B157+1,""))</f>
        <v>0</v>
      </c>
      <c r="C158" s="31">
        <f>IF(B158="","",EDATE('Mortgage Calculator'!$D$10,B158-1))</f>
        <v>0</v>
      </c>
      <c r="D158" s="30">
        <f>IF(B158="","",INT((B158-1)/12)+1)</f>
        <v>0</v>
      </c>
      <c r="E158" s="32">
        <f>IF(B158="","",K157)</f>
        <v>0</v>
      </c>
      <c r="F158" s="32">
        <f>IF(B158="","",IF(B158&gt;='Mortgage Calculator'!$D$22,E158+I158,MIN('Mortgage Calculator'!$D$23,E158+I158)))</f>
        <v>0</v>
      </c>
      <c r="G158" s="33"/>
      <c r="H158" s="32">
        <f>IF(B158="","",MAX(0,MIN('Mortgage Calculator'!$D$17+N(G158),E158+I158-F158)))</f>
        <v>0</v>
      </c>
      <c r="I158" s="32">
        <f>IF(B158="","",ROUND(E158*'Mortgage Calculator'!$D$8/12,2))</f>
        <v>0</v>
      </c>
      <c r="J158" s="32">
        <f>IF(B158="","",F158+H158-I158)</f>
        <v>0</v>
      </c>
      <c r="K158" s="34">
        <f>IF(B158="","",ROUND(E158-J158,2))</f>
        <v>0</v>
      </c>
      <c r="L158" s="35">
        <f>IF(B158="","",L157+I158)</f>
        <v>0</v>
      </c>
      <c r="M158" s="32">
        <f>IF(B158="","",IF(AND('Mortgage Calculator'!$D$21/'Mortgage Calculator'!$D$6&gt;0.8,E158/'Mortgage Calculator'!$D$6&gt;0.78),ROUND('Mortgage Calculator'!$D$21*'Mortgage Calculator'!$D$15/12,2),0))</f>
        <v>0</v>
      </c>
      <c r="N158" s="36">
        <f>IF(B158="","",1-K158/'Mortgage Calculator'!$D$6)</f>
        <v>0</v>
      </c>
    </row>
    <row r="159" spans="2:14">
      <c r="B159" s="30">
        <f>IF(B158="","",IF(K158&gt;0.005,B158+1,""))</f>
        <v>0</v>
      </c>
      <c r="C159" s="31">
        <f>IF(B159="","",EDATE('Mortgage Calculator'!$D$10,B159-1))</f>
        <v>0</v>
      </c>
      <c r="D159" s="30">
        <f>IF(B159="","",INT((B159-1)/12)+1)</f>
        <v>0</v>
      </c>
      <c r="E159" s="32">
        <f>IF(B159="","",K158)</f>
        <v>0</v>
      </c>
      <c r="F159" s="32">
        <f>IF(B159="","",IF(B159&gt;='Mortgage Calculator'!$D$22,E159+I159,MIN('Mortgage Calculator'!$D$23,E159+I159)))</f>
        <v>0</v>
      </c>
      <c r="G159" s="33"/>
      <c r="H159" s="32">
        <f>IF(B159="","",MAX(0,MIN('Mortgage Calculator'!$D$17+N(G159),E159+I159-F159)))</f>
        <v>0</v>
      </c>
      <c r="I159" s="32">
        <f>IF(B159="","",ROUND(E159*'Mortgage Calculator'!$D$8/12,2))</f>
        <v>0</v>
      </c>
      <c r="J159" s="32">
        <f>IF(B159="","",F159+H159-I159)</f>
        <v>0</v>
      </c>
      <c r="K159" s="34">
        <f>IF(B159="","",ROUND(E159-J159,2))</f>
        <v>0</v>
      </c>
      <c r="L159" s="35">
        <f>IF(B159="","",L158+I159)</f>
        <v>0</v>
      </c>
      <c r="M159" s="32">
        <f>IF(B159="","",IF(AND('Mortgage Calculator'!$D$21/'Mortgage Calculator'!$D$6&gt;0.8,E159/'Mortgage Calculator'!$D$6&gt;0.78),ROUND('Mortgage Calculator'!$D$21*'Mortgage Calculator'!$D$15/12,2),0))</f>
        <v>0</v>
      </c>
      <c r="N159" s="36">
        <f>IF(B159="","",1-K159/'Mortgage Calculator'!$D$6)</f>
        <v>0</v>
      </c>
    </row>
    <row r="160" spans="2:14">
      <c r="B160" s="30">
        <f>IF(B159="","",IF(K159&gt;0.005,B159+1,""))</f>
        <v>0</v>
      </c>
      <c r="C160" s="31">
        <f>IF(B160="","",EDATE('Mortgage Calculator'!$D$10,B160-1))</f>
        <v>0</v>
      </c>
      <c r="D160" s="30">
        <f>IF(B160="","",INT((B160-1)/12)+1)</f>
        <v>0</v>
      </c>
      <c r="E160" s="32">
        <f>IF(B160="","",K159)</f>
        <v>0</v>
      </c>
      <c r="F160" s="32">
        <f>IF(B160="","",IF(B160&gt;='Mortgage Calculator'!$D$22,E160+I160,MIN('Mortgage Calculator'!$D$23,E160+I160)))</f>
        <v>0</v>
      </c>
      <c r="G160" s="33"/>
      <c r="H160" s="32">
        <f>IF(B160="","",MAX(0,MIN('Mortgage Calculator'!$D$17+N(G160),E160+I160-F160)))</f>
        <v>0</v>
      </c>
      <c r="I160" s="32">
        <f>IF(B160="","",ROUND(E160*'Mortgage Calculator'!$D$8/12,2))</f>
        <v>0</v>
      </c>
      <c r="J160" s="32">
        <f>IF(B160="","",F160+H160-I160)</f>
        <v>0</v>
      </c>
      <c r="K160" s="34">
        <f>IF(B160="","",ROUND(E160-J160,2))</f>
        <v>0</v>
      </c>
      <c r="L160" s="35">
        <f>IF(B160="","",L159+I160)</f>
        <v>0</v>
      </c>
      <c r="M160" s="32">
        <f>IF(B160="","",IF(AND('Mortgage Calculator'!$D$21/'Mortgage Calculator'!$D$6&gt;0.8,E160/'Mortgage Calculator'!$D$6&gt;0.78),ROUND('Mortgage Calculator'!$D$21*'Mortgage Calculator'!$D$15/12,2),0))</f>
        <v>0</v>
      </c>
      <c r="N160" s="36">
        <f>IF(B160="","",1-K160/'Mortgage Calculator'!$D$6)</f>
        <v>0</v>
      </c>
    </row>
    <row r="161" spans="2:14">
      <c r="B161" s="30">
        <f>IF(B160="","",IF(K160&gt;0.005,B160+1,""))</f>
        <v>0</v>
      </c>
      <c r="C161" s="31">
        <f>IF(B161="","",EDATE('Mortgage Calculator'!$D$10,B161-1))</f>
        <v>0</v>
      </c>
      <c r="D161" s="30">
        <f>IF(B161="","",INT((B161-1)/12)+1)</f>
        <v>0</v>
      </c>
      <c r="E161" s="32">
        <f>IF(B161="","",K160)</f>
        <v>0</v>
      </c>
      <c r="F161" s="32">
        <f>IF(B161="","",IF(B161&gt;='Mortgage Calculator'!$D$22,E161+I161,MIN('Mortgage Calculator'!$D$23,E161+I161)))</f>
        <v>0</v>
      </c>
      <c r="G161" s="33"/>
      <c r="H161" s="32">
        <f>IF(B161="","",MAX(0,MIN('Mortgage Calculator'!$D$17+N(G161),E161+I161-F161)))</f>
        <v>0</v>
      </c>
      <c r="I161" s="32">
        <f>IF(B161="","",ROUND(E161*'Mortgage Calculator'!$D$8/12,2))</f>
        <v>0</v>
      </c>
      <c r="J161" s="32">
        <f>IF(B161="","",F161+H161-I161)</f>
        <v>0</v>
      </c>
      <c r="K161" s="34">
        <f>IF(B161="","",ROUND(E161-J161,2))</f>
        <v>0</v>
      </c>
      <c r="L161" s="35">
        <f>IF(B161="","",L160+I161)</f>
        <v>0</v>
      </c>
      <c r="M161" s="32">
        <f>IF(B161="","",IF(AND('Mortgage Calculator'!$D$21/'Mortgage Calculator'!$D$6&gt;0.8,E161/'Mortgage Calculator'!$D$6&gt;0.78),ROUND('Mortgage Calculator'!$D$21*'Mortgage Calculator'!$D$15/12,2),0))</f>
        <v>0</v>
      </c>
      <c r="N161" s="36">
        <f>IF(B161="","",1-K161/'Mortgage Calculator'!$D$6)</f>
        <v>0</v>
      </c>
    </row>
    <row r="162" spans="2:14">
      <c r="B162" s="30">
        <f>IF(B161="","",IF(K161&gt;0.005,B161+1,""))</f>
        <v>0</v>
      </c>
      <c r="C162" s="31">
        <f>IF(B162="","",EDATE('Mortgage Calculator'!$D$10,B162-1))</f>
        <v>0</v>
      </c>
      <c r="D162" s="30">
        <f>IF(B162="","",INT((B162-1)/12)+1)</f>
        <v>0</v>
      </c>
      <c r="E162" s="32">
        <f>IF(B162="","",K161)</f>
        <v>0</v>
      </c>
      <c r="F162" s="32">
        <f>IF(B162="","",IF(B162&gt;='Mortgage Calculator'!$D$22,E162+I162,MIN('Mortgage Calculator'!$D$23,E162+I162)))</f>
        <v>0</v>
      </c>
      <c r="G162" s="33"/>
      <c r="H162" s="32">
        <f>IF(B162="","",MAX(0,MIN('Mortgage Calculator'!$D$17+N(G162),E162+I162-F162)))</f>
        <v>0</v>
      </c>
      <c r="I162" s="32">
        <f>IF(B162="","",ROUND(E162*'Mortgage Calculator'!$D$8/12,2))</f>
        <v>0</v>
      </c>
      <c r="J162" s="32">
        <f>IF(B162="","",F162+H162-I162)</f>
        <v>0</v>
      </c>
      <c r="K162" s="34">
        <f>IF(B162="","",ROUND(E162-J162,2))</f>
        <v>0</v>
      </c>
      <c r="L162" s="35">
        <f>IF(B162="","",L161+I162)</f>
        <v>0</v>
      </c>
      <c r="M162" s="32">
        <f>IF(B162="","",IF(AND('Mortgage Calculator'!$D$21/'Mortgage Calculator'!$D$6&gt;0.8,E162/'Mortgage Calculator'!$D$6&gt;0.78),ROUND('Mortgage Calculator'!$D$21*'Mortgage Calculator'!$D$15/12,2),0))</f>
        <v>0</v>
      </c>
      <c r="N162" s="36">
        <f>IF(B162="","",1-K162/'Mortgage Calculator'!$D$6)</f>
        <v>0</v>
      </c>
    </row>
    <row r="163" spans="2:14">
      <c r="B163" s="30">
        <f>IF(B162="","",IF(K162&gt;0.005,B162+1,""))</f>
        <v>0</v>
      </c>
      <c r="C163" s="31">
        <f>IF(B163="","",EDATE('Mortgage Calculator'!$D$10,B163-1))</f>
        <v>0</v>
      </c>
      <c r="D163" s="30">
        <f>IF(B163="","",INT((B163-1)/12)+1)</f>
        <v>0</v>
      </c>
      <c r="E163" s="32">
        <f>IF(B163="","",K162)</f>
        <v>0</v>
      </c>
      <c r="F163" s="32">
        <f>IF(B163="","",IF(B163&gt;='Mortgage Calculator'!$D$22,E163+I163,MIN('Mortgage Calculator'!$D$23,E163+I163)))</f>
        <v>0</v>
      </c>
      <c r="G163" s="33"/>
      <c r="H163" s="32">
        <f>IF(B163="","",MAX(0,MIN('Mortgage Calculator'!$D$17+N(G163),E163+I163-F163)))</f>
        <v>0</v>
      </c>
      <c r="I163" s="32">
        <f>IF(B163="","",ROUND(E163*'Mortgage Calculator'!$D$8/12,2))</f>
        <v>0</v>
      </c>
      <c r="J163" s="32">
        <f>IF(B163="","",F163+H163-I163)</f>
        <v>0</v>
      </c>
      <c r="K163" s="34">
        <f>IF(B163="","",ROUND(E163-J163,2))</f>
        <v>0</v>
      </c>
      <c r="L163" s="35">
        <f>IF(B163="","",L162+I163)</f>
        <v>0</v>
      </c>
      <c r="M163" s="32">
        <f>IF(B163="","",IF(AND('Mortgage Calculator'!$D$21/'Mortgage Calculator'!$D$6&gt;0.8,E163/'Mortgage Calculator'!$D$6&gt;0.78),ROUND('Mortgage Calculator'!$D$21*'Mortgage Calculator'!$D$15/12,2),0))</f>
        <v>0</v>
      </c>
      <c r="N163" s="36">
        <f>IF(B163="","",1-K163/'Mortgage Calculator'!$D$6)</f>
        <v>0</v>
      </c>
    </row>
    <row r="164" spans="2:14">
      <c r="B164" s="30">
        <f>IF(B163="","",IF(K163&gt;0.005,B163+1,""))</f>
        <v>0</v>
      </c>
      <c r="C164" s="31">
        <f>IF(B164="","",EDATE('Mortgage Calculator'!$D$10,B164-1))</f>
        <v>0</v>
      </c>
      <c r="D164" s="30">
        <f>IF(B164="","",INT((B164-1)/12)+1)</f>
        <v>0</v>
      </c>
      <c r="E164" s="32">
        <f>IF(B164="","",K163)</f>
        <v>0</v>
      </c>
      <c r="F164" s="32">
        <f>IF(B164="","",IF(B164&gt;='Mortgage Calculator'!$D$22,E164+I164,MIN('Mortgage Calculator'!$D$23,E164+I164)))</f>
        <v>0</v>
      </c>
      <c r="G164" s="33"/>
      <c r="H164" s="32">
        <f>IF(B164="","",MAX(0,MIN('Mortgage Calculator'!$D$17+N(G164),E164+I164-F164)))</f>
        <v>0</v>
      </c>
      <c r="I164" s="32">
        <f>IF(B164="","",ROUND(E164*'Mortgage Calculator'!$D$8/12,2))</f>
        <v>0</v>
      </c>
      <c r="J164" s="32">
        <f>IF(B164="","",F164+H164-I164)</f>
        <v>0</v>
      </c>
      <c r="K164" s="34">
        <f>IF(B164="","",ROUND(E164-J164,2))</f>
        <v>0</v>
      </c>
      <c r="L164" s="35">
        <f>IF(B164="","",L163+I164)</f>
        <v>0</v>
      </c>
      <c r="M164" s="32">
        <f>IF(B164="","",IF(AND('Mortgage Calculator'!$D$21/'Mortgage Calculator'!$D$6&gt;0.8,E164/'Mortgage Calculator'!$D$6&gt;0.78),ROUND('Mortgage Calculator'!$D$21*'Mortgage Calculator'!$D$15/12,2),0))</f>
        <v>0</v>
      </c>
      <c r="N164" s="36">
        <f>IF(B164="","",1-K164/'Mortgage Calculator'!$D$6)</f>
        <v>0</v>
      </c>
    </row>
    <row r="165" spans="2:14">
      <c r="B165" s="30">
        <f>IF(B164="","",IF(K164&gt;0.005,B164+1,""))</f>
        <v>0</v>
      </c>
      <c r="C165" s="31">
        <f>IF(B165="","",EDATE('Mortgage Calculator'!$D$10,B165-1))</f>
        <v>0</v>
      </c>
      <c r="D165" s="30">
        <f>IF(B165="","",INT((B165-1)/12)+1)</f>
        <v>0</v>
      </c>
      <c r="E165" s="32">
        <f>IF(B165="","",K164)</f>
        <v>0</v>
      </c>
      <c r="F165" s="32">
        <f>IF(B165="","",IF(B165&gt;='Mortgage Calculator'!$D$22,E165+I165,MIN('Mortgage Calculator'!$D$23,E165+I165)))</f>
        <v>0</v>
      </c>
      <c r="G165" s="33"/>
      <c r="H165" s="32">
        <f>IF(B165="","",MAX(0,MIN('Mortgage Calculator'!$D$17+N(G165),E165+I165-F165)))</f>
        <v>0</v>
      </c>
      <c r="I165" s="32">
        <f>IF(B165="","",ROUND(E165*'Mortgage Calculator'!$D$8/12,2))</f>
        <v>0</v>
      </c>
      <c r="J165" s="32">
        <f>IF(B165="","",F165+H165-I165)</f>
        <v>0</v>
      </c>
      <c r="K165" s="34">
        <f>IF(B165="","",ROUND(E165-J165,2))</f>
        <v>0</v>
      </c>
      <c r="L165" s="35">
        <f>IF(B165="","",L164+I165)</f>
        <v>0</v>
      </c>
      <c r="M165" s="32">
        <f>IF(B165="","",IF(AND('Mortgage Calculator'!$D$21/'Mortgage Calculator'!$D$6&gt;0.8,E165/'Mortgage Calculator'!$D$6&gt;0.78),ROUND('Mortgage Calculator'!$D$21*'Mortgage Calculator'!$D$15/12,2),0))</f>
        <v>0</v>
      </c>
      <c r="N165" s="36">
        <f>IF(B165="","",1-K165/'Mortgage Calculator'!$D$6)</f>
        <v>0</v>
      </c>
    </row>
    <row r="166" spans="2:14">
      <c r="B166" s="30">
        <f>IF(B165="","",IF(K165&gt;0.005,B165+1,""))</f>
        <v>0</v>
      </c>
      <c r="C166" s="31">
        <f>IF(B166="","",EDATE('Mortgage Calculator'!$D$10,B166-1))</f>
        <v>0</v>
      </c>
      <c r="D166" s="30">
        <f>IF(B166="","",INT((B166-1)/12)+1)</f>
        <v>0</v>
      </c>
      <c r="E166" s="32">
        <f>IF(B166="","",K165)</f>
        <v>0</v>
      </c>
      <c r="F166" s="32">
        <f>IF(B166="","",IF(B166&gt;='Mortgage Calculator'!$D$22,E166+I166,MIN('Mortgage Calculator'!$D$23,E166+I166)))</f>
        <v>0</v>
      </c>
      <c r="G166" s="33"/>
      <c r="H166" s="32">
        <f>IF(B166="","",MAX(0,MIN('Mortgage Calculator'!$D$17+N(G166),E166+I166-F166)))</f>
        <v>0</v>
      </c>
      <c r="I166" s="32">
        <f>IF(B166="","",ROUND(E166*'Mortgage Calculator'!$D$8/12,2))</f>
        <v>0</v>
      </c>
      <c r="J166" s="32">
        <f>IF(B166="","",F166+H166-I166)</f>
        <v>0</v>
      </c>
      <c r="K166" s="34">
        <f>IF(B166="","",ROUND(E166-J166,2))</f>
        <v>0</v>
      </c>
      <c r="L166" s="35">
        <f>IF(B166="","",L165+I166)</f>
        <v>0</v>
      </c>
      <c r="M166" s="32">
        <f>IF(B166="","",IF(AND('Mortgage Calculator'!$D$21/'Mortgage Calculator'!$D$6&gt;0.8,E166/'Mortgage Calculator'!$D$6&gt;0.78),ROUND('Mortgage Calculator'!$D$21*'Mortgage Calculator'!$D$15/12,2),0))</f>
        <v>0</v>
      </c>
      <c r="N166" s="36">
        <f>IF(B166="","",1-K166/'Mortgage Calculator'!$D$6)</f>
        <v>0</v>
      </c>
    </row>
    <row r="167" spans="2:14">
      <c r="B167" s="30">
        <f>IF(B166="","",IF(K166&gt;0.005,B166+1,""))</f>
        <v>0</v>
      </c>
      <c r="C167" s="31">
        <f>IF(B167="","",EDATE('Mortgage Calculator'!$D$10,B167-1))</f>
        <v>0</v>
      </c>
      <c r="D167" s="30">
        <f>IF(B167="","",INT((B167-1)/12)+1)</f>
        <v>0</v>
      </c>
      <c r="E167" s="32">
        <f>IF(B167="","",K166)</f>
        <v>0</v>
      </c>
      <c r="F167" s="32">
        <f>IF(B167="","",IF(B167&gt;='Mortgage Calculator'!$D$22,E167+I167,MIN('Mortgage Calculator'!$D$23,E167+I167)))</f>
        <v>0</v>
      </c>
      <c r="G167" s="33"/>
      <c r="H167" s="32">
        <f>IF(B167="","",MAX(0,MIN('Mortgage Calculator'!$D$17+N(G167),E167+I167-F167)))</f>
        <v>0</v>
      </c>
      <c r="I167" s="32">
        <f>IF(B167="","",ROUND(E167*'Mortgage Calculator'!$D$8/12,2))</f>
        <v>0</v>
      </c>
      <c r="J167" s="32">
        <f>IF(B167="","",F167+H167-I167)</f>
        <v>0</v>
      </c>
      <c r="K167" s="34">
        <f>IF(B167="","",ROUND(E167-J167,2))</f>
        <v>0</v>
      </c>
      <c r="L167" s="35">
        <f>IF(B167="","",L166+I167)</f>
        <v>0</v>
      </c>
      <c r="M167" s="32">
        <f>IF(B167="","",IF(AND('Mortgage Calculator'!$D$21/'Mortgage Calculator'!$D$6&gt;0.8,E167/'Mortgage Calculator'!$D$6&gt;0.78),ROUND('Mortgage Calculator'!$D$21*'Mortgage Calculator'!$D$15/12,2),0))</f>
        <v>0</v>
      </c>
      <c r="N167" s="36">
        <f>IF(B167="","",1-K167/'Mortgage Calculator'!$D$6)</f>
        <v>0</v>
      </c>
    </row>
    <row r="168" spans="2:14">
      <c r="B168" s="30">
        <f>IF(B167="","",IF(K167&gt;0.005,B167+1,""))</f>
        <v>0</v>
      </c>
      <c r="C168" s="31">
        <f>IF(B168="","",EDATE('Mortgage Calculator'!$D$10,B168-1))</f>
        <v>0</v>
      </c>
      <c r="D168" s="30">
        <f>IF(B168="","",INT((B168-1)/12)+1)</f>
        <v>0</v>
      </c>
      <c r="E168" s="32">
        <f>IF(B168="","",K167)</f>
        <v>0</v>
      </c>
      <c r="F168" s="32">
        <f>IF(B168="","",IF(B168&gt;='Mortgage Calculator'!$D$22,E168+I168,MIN('Mortgage Calculator'!$D$23,E168+I168)))</f>
        <v>0</v>
      </c>
      <c r="G168" s="33"/>
      <c r="H168" s="32">
        <f>IF(B168="","",MAX(0,MIN('Mortgage Calculator'!$D$17+N(G168),E168+I168-F168)))</f>
        <v>0</v>
      </c>
      <c r="I168" s="32">
        <f>IF(B168="","",ROUND(E168*'Mortgage Calculator'!$D$8/12,2))</f>
        <v>0</v>
      </c>
      <c r="J168" s="32">
        <f>IF(B168="","",F168+H168-I168)</f>
        <v>0</v>
      </c>
      <c r="K168" s="34">
        <f>IF(B168="","",ROUND(E168-J168,2))</f>
        <v>0</v>
      </c>
      <c r="L168" s="35">
        <f>IF(B168="","",L167+I168)</f>
        <v>0</v>
      </c>
      <c r="M168" s="32">
        <f>IF(B168="","",IF(AND('Mortgage Calculator'!$D$21/'Mortgage Calculator'!$D$6&gt;0.8,E168/'Mortgage Calculator'!$D$6&gt;0.78),ROUND('Mortgage Calculator'!$D$21*'Mortgage Calculator'!$D$15/12,2),0))</f>
        <v>0</v>
      </c>
      <c r="N168" s="36">
        <f>IF(B168="","",1-K168/'Mortgage Calculator'!$D$6)</f>
        <v>0</v>
      </c>
    </row>
    <row r="169" spans="2:14">
      <c r="B169" s="30">
        <f>IF(B168="","",IF(K168&gt;0.005,B168+1,""))</f>
        <v>0</v>
      </c>
      <c r="C169" s="31">
        <f>IF(B169="","",EDATE('Mortgage Calculator'!$D$10,B169-1))</f>
        <v>0</v>
      </c>
      <c r="D169" s="30">
        <f>IF(B169="","",INT((B169-1)/12)+1)</f>
        <v>0</v>
      </c>
      <c r="E169" s="32">
        <f>IF(B169="","",K168)</f>
        <v>0</v>
      </c>
      <c r="F169" s="32">
        <f>IF(B169="","",IF(B169&gt;='Mortgage Calculator'!$D$22,E169+I169,MIN('Mortgage Calculator'!$D$23,E169+I169)))</f>
        <v>0</v>
      </c>
      <c r="G169" s="33"/>
      <c r="H169" s="32">
        <f>IF(B169="","",MAX(0,MIN('Mortgage Calculator'!$D$17+N(G169),E169+I169-F169)))</f>
        <v>0</v>
      </c>
      <c r="I169" s="32">
        <f>IF(B169="","",ROUND(E169*'Mortgage Calculator'!$D$8/12,2))</f>
        <v>0</v>
      </c>
      <c r="J169" s="32">
        <f>IF(B169="","",F169+H169-I169)</f>
        <v>0</v>
      </c>
      <c r="K169" s="34">
        <f>IF(B169="","",ROUND(E169-J169,2))</f>
        <v>0</v>
      </c>
      <c r="L169" s="35">
        <f>IF(B169="","",L168+I169)</f>
        <v>0</v>
      </c>
      <c r="M169" s="32">
        <f>IF(B169="","",IF(AND('Mortgage Calculator'!$D$21/'Mortgage Calculator'!$D$6&gt;0.8,E169/'Mortgage Calculator'!$D$6&gt;0.78),ROUND('Mortgage Calculator'!$D$21*'Mortgage Calculator'!$D$15/12,2),0))</f>
        <v>0</v>
      </c>
      <c r="N169" s="36">
        <f>IF(B169="","",1-K169/'Mortgage Calculator'!$D$6)</f>
        <v>0</v>
      </c>
    </row>
    <row r="170" spans="2:14">
      <c r="B170" s="30">
        <f>IF(B169="","",IF(K169&gt;0.005,B169+1,""))</f>
        <v>0</v>
      </c>
      <c r="C170" s="31">
        <f>IF(B170="","",EDATE('Mortgage Calculator'!$D$10,B170-1))</f>
        <v>0</v>
      </c>
      <c r="D170" s="30">
        <f>IF(B170="","",INT((B170-1)/12)+1)</f>
        <v>0</v>
      </c>
      <c r="E170" s="32">
        <f>IF(B170="","",K169)</f>
        <v>0</v>
      </c>
      <c r="F170" s="32">
        <f>IF(B170="","",IF(B170&gt;='Mortgage Calculator'!$D$22,E170+I170,MIN('Mortgage Calculator'!$D$23,E170+I170)))</f>
        <v>0</v>
      </c>
      <c r="G170" s="33"/>
      <c r="H170" s="32">
        <f>IF(B170="","",MAX(0,MIN('Mortgage Calculator'!$D$17+N(G170),E170+I170-F170)))</f>
        <v>0</v>
      </c>
      <c r="I170" s="32">
        <f>IF(B170="","",ROUND(E170*'Mortgage Calculator'!$D$8/12,2))</f>
        <v>0</v>
      </c>
      <c r="J170" s="32">
        <f>IF(B170="","",F170+H170-I170)</f>
        <v>0</v>
      </c>
      <c r="K170" s="34">
        <f>IF(B170="","",ROUND(E170-J170,2))</f>
        <v>0</v>
      </c>
      <c r="L170" s="35">
        <f>IF(B170="","",L169+I170)</f>
        <v>0</v>
      </c>
      <c r="M170" s="32">
        <f>IF(B170="","",IF(AND('Mortgage Calculator'!$D$21/'Mortgage Calculator'!$D$6&gt;0.8,E170/'Mortgage Calculator'!$D$6&gt;0.78),ROUND('Mortgage Calculator'!$D$21*'Mortgage Calculator'!$D$15/12,2),0))</f>
        <v>0</v>
      </c>
      <c r="N170" s="36">
        <f>IF(B170="","",1-K170/'Mortgage Calculator'!$D$6)</f>
        <v>0</v>
      </c>
    </row>
    <row r="171" spans="2:14">
      <c r="B171" s="30">
        <f>IF(B170="","",IF(K170&gt;0.005,B170+1,""))</f>
        <v>0</v>
      </c>
      <c r="C171" s="31">
        <f>IF(B171="","",EDATE('Mortgage Calculator'!$D$10,B171-1))</f>
        <v>0</v>
      </c>
      <c r="D171" s="30">
        <f>IF(B171="","",INT((B171-1)/12)+1)</f>
        <v>0</v>
      </c>
      <c r="E171" s="32">
        <f>IF(B171="","",K170)</f>
        <v>0</v>
      </c>
      <c r="F171" s="32">
        <f>IF(B171="","",IF(B171&gt;='Mortgage Calculator'!$D$22,E171+I171,MIN('Mortgage Calculator'!$D$23,E171+I171)))</f>
        <v>0</v>
      </c>
      <c r="G171" s="33"/>
      <c r="H171" s="32">
        <f>IF(B171="","",MAX(0,MIN('Mortgage Calculator'!$D$17+N(G171),E171+I171-F171)))</f>
        <v>0</v>
      </c>
      <c r="I171" s="32">
        <f>IF(B171="","",ROUND(E171*'Mortgage Calculator'!$D$8/12,2))</f>
        <v>0</v>
      </c>
      <c r="J171" s="32">
        <f>IF(B171="","",F171+H171-I171)</f>
        <v>0</v>
      </c>
      <c r="K171" s="34">
        <f>IF(B171="","",ROUND(E171-J171,2))</f>
        <v>0</v>
      </c>
      <c r="L171" s="35">
        <f>IF(B171="","",L170+I171)</f>
        <v>0</v>
      </c>
      <c r="M171" s="32">
        <f>IF(B171="","",IF(AND('Mortgage Calculator'!$D$21/'Mortgage Calculator'!$D$6&gt;0.8,E171/'Mortgage Calculator'!$D$6&gt;0.78),ROUND('Mortgage Calculator'!$D$21*'Mortgage Calculator'!$D$15/12,2),0))</f>
        <v>0</v>
      </c>
      <c r="N171" s="36">
        <f>IF(B171="","",1-K171/'Mortgage Calculator'!$D$6)</f>
        <v>0</v>
      </c>
    </row>
    <row r="172" spans="2:14">
      <c r="B172" s="30">
        <f>IF(B171="","",IF(K171&gt;0.005,B171+1,""))</f>
        <v>0</v>
      </c>
      <c r="C172" s="31">
        <f>IF(B172="","",EDATE('Mortgage Calculator'!$D$10,B172-1))</f>
        <v>0</v>
      </c>
      <c r="D172" s="30">
        <f>IF(B172="","",INT((B172-1)/12)+1)</f>
        <v>0</v>
      </c>
      <c r="E172" s="32">
        <f>IF(B172="","",K171)</f>
        <v>0</v>
      </c>
      <c r="F172" s="32">
        <f>IF(B172="","",IF(B172&gt;='Mortgage Calculator'!$D$22,E172+I172,MIN('Mortgage Calculator'!$D$23,E172+I172)))</f>
        <v>0</v>
      </c>
      <c r="G172" s="33"/>
      <c r="H172" s="32">
        <f>IF(B172="","",MAX(0,MIN('Mortgage Calculator'!$D$17+N(G172),E172+I172-F172)))</f>
        <v>0</v>
      </c>
      <c r="I172" s="32">
        <f>IF(B172="","",ROUND(E172*'Mortgage Calculator'!$D$8/12,2))</f>
        <v>0</v>
      </c>
      <c r="J172" s="32">
        <f>IF(B172="","",F172+H172-I172)</f>
        <v>0</v>
      </c>
      <c r="K172" s="34">
        <f>IF(B172="","",ROUND(E172-J172,2))</f>
        <v>0</v>
      </c>
      <c r="L172" s="35">
        <f>IF(B172="","",L171+I172)</f>
        <v>0</v>
      </c>
      <c r="M172" s="32">
        <f>IF(B172="","",IF(AND('Mortgage Calculator'!$D$21/'Mortgage Calculator'!$D$6&gt;0.8,E172/'Mortgage Calculator'!$D$6&gt;0.78),ROUND('Mortgage Calculator'!$D$21*'Mortgage Calculator'!$D$15/12,2),0))</f>
        <v>0</v>
      </c>
      <c r="N172" s="36">
        <f>IF(B172="","",1-K172/'Mortgage Calculator'!$D$6)</f>
        <v>0</v>
      </c>
    </row>
    <row r="173" spans="2:14">
      <c r="B173" s="30">
        <f>IF(B172="","",IF(K172&gt;0.005,B172+1,""))</f>
        <v>0</v>
      </c>
      <c r="C173" s="31">
        <f>IF(B173="","",EDATE('Mortgage Calculator'!$D$10,B173-1))</f>
        <v>0</v>
      </c>
      <c r="D173" s="30">
        <f>IF(B173="","",INT((B173-1)/12)+1)</f>
        <v>0</v>
      </c>
      <c r="E173" s="32">
        <f>IF(B173="","",K172)</f>
        <v>0</v>
      </c>
      <c r="F173" s="32">
        <f>IF(B173="","",IF(B173&gt;='Mortgage Calculator'!$D$22,E173+I173,MIN('Mortgage Calculator'!$D$23,E173+I173)))</f>
        <v>0</v>
      </c>
      <c r="G173" s="33"/>
      <c r="H173" s="32">
        <f>IF(B173="","",MAX(0,MIN('Mortgage Calculator'!$D$17+N(G173),E173+I173-F173)))</f>
        <v>0</v>
      </c>
      <c r="I173" s="32">
        <f>IF(B173="","",ROUND(E173*'Mortgage Calculator'!$D$8/12,2))</f>
        <v>0</v>
      </c>
      <c r="J173" s="32">
        <f>IF(B173="","",F173+H173-I173)</f>
        <v>0</v>
      </c>
      <c r="K173" s="34">
        <f>IF(B173="","",ROUND(E173-J173,2))</f>
        <v>0</v>
      </c>
      <c r="L173" s="35">
        <f>IF(B173="","",L172+I173)</f>
        <v>0</v>
      </c>
      <c r="M173" s="32">
        <f>IF(B173="","",IF(AND('Mortgage Calculator'!$D$21/'Mortgage Calculator'!$D$6&gt;0.8,E173/'Mortgage Calculator'!$D$6&gt;0.78),ROUND('Mortgage Calculator'!$D$21*'Mortgage Calculator'!$D$15/12,2),0))</f>
        <v>0</v>
      </c>
      <c r="N173" s="36">
        <f>IF(B173="","",1-K173/'Mortgage Calculator'!$D$6)</f>
        <v>0</v>
      </c>
    </row>
    <row r="174" spans="2:14">
      <c r="B174" s="30">
        <f>IF(B173="","",IF(K173&gt;0.005,B173+1,""))</f>
        <v>0</v>
      </c>
      <c r="C174" s="31">
        <f>IF(B174="","",EDATE('Mortgage Calculator'!$D$10,B174-1))</f>
        <v>0</v>
      </c>
      <c r="D174" s="30">
        <f>IF(B174="","",INT((B174-1)/12)+1)</f>
        <v>0</v>
      </c>
      <c r="E174" s="32">
        <f>IF(B174="","",K173)</f>
        <v>0</v>
      </c>
      <c r="F174" s="32">
        <f>IF(B174="","",IF(B174&gt;='Mortgage Calculator'!$D$22,E174+I174,MIN('Mortgage Calculator'!$D$23,E174+I174)))</f>
        <v>0</v>
      </c>
      <c r="G174" s="33"/>
      <c r="H174" s="32">
        <f>IF(B174="","",MAX(0,MIN('Mortgage Calculator'!$D$17+N(G174),E174+I174-F174)))</f>
        <v>0</v>
      </c>
      <c r="I174" s="32">
        <f>IF(B174="","",ROUND(E174*'Mortgage Calculator'!$D$8/12,2))</f>
        <v>0</v>
      </c>
      <c r="J174" s="32">
        <f>IF(B174="","",F174+H174-I174)</f>
        <v>0</v>
      </c>
      <c r="K174" s="34">
        <f>IF(B174="","",ROUND(E174-J174,2))</f>
        <v>0</v>
      </c>
      <c r="L174" s="35">
        <f>IF(B174="","",L173+I174)</f>
        <v>0</v>
      </c>
      <c r="M174" s="32">
        <f>IF(B174="","",IF(AND('Mortgage Calculator'!$D$21/'Mortgage Calculator'!$D$6&gt;0.8,E174/'Mortgage Calculator'!$D$6&gt;0.78),ROUND('Mortgage Calculator'!$D$21*'Mortgage Calculator'!$D$15/12,2),0))</f>
        <v>0</v>
      </c>
      <c r="N174" s="36">
        <f>IF(B174="","",1-K174/'Mortgage Calculator'!$D$6)</f>
        <v>0</v>
      </c>
    </row>
    <row r="175" spans="2:14">
      <c r="B175" s="30">
        <f>IF(B174="","",IF(K174&gt;0.005,B174+1,""))</f>
        <v>0</v>
      </c>
      <c r="C175" s="31">
        <f>IF(B175="","",EDATE('Mortgage Calculator'!$D$10,B175-1))</f>
        <v>0</v>
      </c>
      <c r="D175" s="30">
        <f>IF(B175="","",INT((B175-1)/12)+1)</f>
        <v>0</v>
      </c>
      <c r="E175" s="32">
        <f>IF(B175="","",K174)</f>
        <v>0</v>
      </c>
      <c r="F175" s="32">
        <f>IF(B175="","",IF(B175&gt;='Mortgage Calculator'!$D$22,E175+I175,MIN('Mortgage Calculator'!$D$23,E175+I175)))</f>
        <v>0</v>
      </c>
      <c r="G175" s="33"/>
      <c r="H175" s="32">
        <f>IF(B175="","",MAX(0,MIN('Mortgage Calculator'!$D$17+N(G175),E175+I175-F175)))</f>
        <v>0</v>
      </c>
      <c r="I175" s="32">
        <f>IF(B175="","",ROUND(E175*'Mortgage Calculator'!$D$8/12,2))</f>
        <v>0</v>
      </c>
      <c r="J175" s="32">
        <f>IF(B175="","",F175+H175-I175)</f>
        <v>0</v>
      </c>
      <c r="K175" s="34">
        <f>IF(B175="","",ROUND(E175-J175,2))</f>
        <v>0</v>
      </c>
      <c r="L175" s="35">
        <f>IF(B175="","",L174+I175)</f>
        <v>0</v>
      </c>
      <c r="M175" s="32">
        <f>IF(B175="","",IF(AND('Mortgage Calculator'!$D$21/'Mortgage Calculator'!$D$6&gt;0.8,E175/'Mortgage Calculator'!$D$6&gt;0.78),ROUND('Mortgage Calculator'!$D$21*'Mortgage Calculator'!$D$15/12,2),0))</f>
        <v>0</v>
      </c>
      <c r="N175" s="36">
        <f>IF(B175="","",1-K175/'Mortgage Calculator'!$D$6)</f>
        <v>0</v>
      </c>
    </row>
    <row r="176" spans="2:14">
      <c r="B176" s="30">
        <f>IF(B175="","",IF(K175&gt;0.005,B175+1,""))</f>
        <v>0</v>
      </c>
      <c r="C176" s="31">
        <f>IF(B176="","",EDATE('Mortgage Calculator'!$D$10,B176-1))</f>
        <v>0</v>
      </c>
      <c r="D176" s="30">
        <f>IF(B176="","",INT((B176-1)/12)+1)</f>
        <v>0</v>
      </c>
      <c r="E176" s="32">
        <f>IF(B176="","",K175)</f>
        <v>0</v>
      </c>
      <c r="F176" s="32">
        <f>IF(B176="","",IF(B176&gt;='Mortgage Calculator'!$D$22,E176+I176,MIN('Mortgage Calculator'!$D$23,E176+I176)))</f>
        <v>0</v>
      </c>
      <c r="G176" s="33"/>
      <c r="H176" s="32">
        <f>IF(B176="","",MAX(0,MIN('Mortgage Calculator'!$D$17+N(G176),E176+I176-F176)))</f>
        <v>0</v>
      </c>
      <c r="I176" s="32">
        <f>IF(B176="","",ROUND(E176*'Mortgage Calculator'!$D$8/12,2))</f>
        <v>0</v>
      </c>
      <c r="J176" s="32">
        <f>IF(B176="","",F176+H176-I176)</f>
        <v>0</v>
      </c>
      <c r="K176" s="34">
        <f>IF(B176="","",ROUND(E176-J176,2))</f>
        <v>0</v>
      </c>
      <c r="L176" s="35">
        <f>IF(B176="","",L175+I176)</f>
        <v>0</v>
      </c>
      <c r="M176" s="32">
        <f>IF(B176="","",IF(AND('Mortgage Calculator'!$D$21/'Mortgage Calculator'!$D$6&gt;0.8,E176/'Mortgage Calculator'!$D$6&gt;0.78),ROUND('Mortgage Calculator'!$D$21*'Mortgage Calculator'!$D$15/12,2),0))</f>
        <v>0</v>
      </c>
      <c r="N176" s="36">
        <f>IF(B176="","",1-K176/'Mortgage Calculator'!$D$6)</f>
        <v>0</v>
      </c>
    </row>
    <row r="177" spans="2:14">
      <c r="B177" s="30">
        <f>IF(B176="","",IF(K176&gt;0.005,B176+1,""))</f>
        <v>0</v>
      </c>
      <c r="C177" s="31">
        <f>IF(B177="","",EDATE('Mortgage Calculator'!$D$10,B177-1))</f>
        <v>0</v>
      </c>
      <c r="D177" s="30">
        <f>IF(B177="","",INT((B177-1)/12)+1)</f>
        <v>0</v>
      </c>
      <c r="E177" s="32">
        <f>IF(B177="","",K176)</f>
        <v>0</v>
      </c>
      <c r="F177" s="32">
        <f>IF(B177="","",IF(B177&gt;='Mortgage Calculator'!$D$22,E177+I177,MIN('Mortgage Calculator'!$D$23,E177+I177)))</f>
        <v>0</v>
      </c>
      <c r="G177" s="33"/>
      <c r="H177" s="32">
        <f>IF(B177="","",MAX(0,MIN('Mortgage Calculator'!$D$17+N(G177),E177+I177-F177)))</f>
        <v>0</v>
      </c>
      <c r="I177" s="32">
        <f>IF(B177="","",ROUND(E177*'Mortgage Calculator'!$D$8/12,2))</f>
        <v>0</v>
      </c>
      <c r="J177" s="32">
        <f>IF(B177="","",F177+H177-I177)</f>
        <v>0</v>
      </c>
      <c r="K177" s="34">
        <f>IF(B177="","",ROUND(E177-J177,2))</f>
        <v>0</v>
      </c>
      <c r="L177" s="35">
        <f>IF(B177="","",L176+I177)</f>
        <v>0</v>
      </c>
      <c r="M177" s="32">
        <f>IF(B177="","",IF(AND('Mortgage Calculator'!$D$21/'Mortgage Calculator'!$D$6&gt;0.8,E177/'Mortgage Calculator'!$D$6&gt;0.78),ROUND('Mortgage Calculator'!$D$21*'Mortgage Calculator'!$D$15/12,2),0))</f>
        <v>0</v>
      </c>
      <c r="N177" s="36">
        <f>IF(B177="","",1-K177/'Mortgage Calculator'!$D$6)</f>
        <v>0</v>
      </c>
    </row>
    <row r="178" spans="2:14">
      <c r="B178" s="30">
        <f>IF(B177="","",IF(K177&gt;0.005,B177+1,""))</f>
        <v>0</v>
      </c>
      <c r="C178" s="31">
        <f>IF(B178="","",EDATE('Mortgage Calculator'!$D$10,B178-1))</f>
        <v>0</v>
      </c>
      <c r="D178" s="30">
        <f>IF(B178="","",INT((B178-1)/12)+1)</f>
        <v>0</v>
      </c>
      <c r="E178" s="32">
        <f>IF(B178="","",K177)</f>
        <v>0</v>
      </c>
      <c r="F178" s="32">
        <f>IF(B178="","",IF(B178&gt;='Mortgage Calculator'!$D$22,E178+I178,MIN('Mortgage Calculator'!$D$23,E178+I178)))</f>
        <v>0</v>
      </c>
      <c r="G178" s="33"/>
      <c r="H178" s="32">
        <f>IF(B178="","",MAX(0,MIN('Mortgage Calculator'!$D$17+N(G178),E178+I178-F178)))</f>
        <v>0</v>
      </c>
      <c r="I178" s="32">
        <f>IF(B178="","",ROUND(E178*'Mortgage Calculator'!$D$8/12,2))</f>
        <v>0</v>
      </c>
      <c r="J178" s="32">
        <f>IF(B178="","",F178+H178-I178)</f>
        <v>0</v>
      </c>
      <c r="K178" s="34">
        <f>IF(B178="","",ROUND(E178-J178,2))</f>
        <v>0</v>
      </c>
      <c r="L178" s="35">
        <f>IF(B178="","",L177+I178)</f>
        <v>0</v>
      </c>
      <c r="M178" s="32">
        <f>IF(B178="","",IF(AND('Mortgage Calculator'!$D$21/'Mortgage Calculator'!$D$6&gt;0.8,E178/'Mortgage Calculator'!$D$6&gt;0.78),ROUND('Mortgage Calculator'!$D$21*'Mortgage Calculator'!$D$15/12,2),0))</f>
        <v>0</v>
      </c>
      <c r="N178" s="36">
        <f>IF(B178="","",1-K178/'Mortgage Calculator'!$D$6)</f>
        <v>0</v>
      </c>
    </row>
    <row r="179" spans="2:14">
      <c r="B179" s="30">
        <f>IF(B178="","",IF(K178&gt;0.005,B178+1,""))</f>
        <v>0</v>
      </c>
      <c r="C179" s="31">
        <f>IF(B179="","",EDATE('Mortgage Calculator'!$D$10,B179-1))</f>
        <v>0</v>
      </c>
      <c r="D179" s="30">
        <f>IF(B179="","",INT((B179-1)/12)+1)</f>
        <v>0</v>
      </c>
      <c r="E179" s="32">
        <f>IF(B179="","",K178)</f>
        <v>0</v>
      </c>
      <c r="F179" s="32">
        <f>IF(B179="","",IF(B179&gt;='Mortgage Calculator'!$D$22,E179+I179,MIN('Mortgage Calculator'!$D$23,E179+I179)))</f>
        <v>0</v>
      </c>
      <c r="G179" s="33"/>
      <c r="H179" s="32">
        <f>IF(B179="","",MAX(0,MIN('Mortgage Calculator'!$D$17+N(G179),E179+I179-F179)))</f>
        <v>0</v>
      </c>
      <c r="I179" s="32">
        <f>IF(B179="","",ROUND(E179*'Mortgage Calculator'!$D$8/12,2))</f>
        <v>0</v>
      </c>
      <c r="J179" s="32">
        <f>IF(B179="","",F179+H179-I179)</f>
        <v>0</v>
      </c>
      <c r="K179" s="34">
        <f>IF(B179="","",ROUND(E179-J179,2))</f>
        <v>0</v>
      </c>
      <c r="L179" s="35">
        <f>IF(B179="","",L178+I179)</f>
        <v>0</v>
      </c>
      <c r="M179" s="32">
        <f>IF(B179="","",IF(AND('Mortgage Calculator'!$D$21/'Mortgage Calculator'!$D$6&gt;0.8,E179/'Mortgage Calculator'!$D$6&gt;0.78),ROUND('Mortgage Calculator'!$D$21*'Mortgage Calculator'!$D$15/12,2),0))</f>
        <v>0</v>
      </c>
      <c r="N179" s="36">
        <f>IF(B179="","",1-K179/'Mortgage Calculator'!$D$6)</f>
        <v>0</v>
      </c>
    </row>
    <row r="180" spans="2:14">
      <c r="B180" s="30">
        <f>IF(B179="","",IF(K179&gt;0.005,B179+1,""))</f>
        <v>0</v>
      </c>
      <c r="C180" s="31">
        <f>IF(B180="","",EDATE('Mortgage Calculator'!$D$10,B180-1))</f>
        <v>0</v>
      </c>
      <c r="D180" s="30">
        <f>IF(B180="","",INT((B180-1)/12)+1)</f>
        <v>0</v>
      </c>
      <c r="E180" s="32">
        <f>IF(B180="","",K179)</f>
        <v>0</v>
      </c>
      <c r="F180" s="32">
        <f>IF(B180="","",IF(B180&gt;='Mortgage Calculator'!$D$22,E180+I180,MIN('Mortgage Calculator'!$D$23,E180+I180)))</f>
        <v>0</v>
      </c>
      <c r="G180" s="33"/>
      <c r="H180" s="32">
        <f>IF(B180="","",MAX(0,MIN('Mortgage Calculator'!$D$17+N(G180),E180+I180-F180)))</f>
        <v>0</v>
      </c>
      <c r="I180" s="32">
        <f>IF(B180="","",ROUND(E180*'Mortgage Calculator'!$D$8/12,2))</f>
        <v>0</v>
      </c>
      <c r="J180" s="32">
        <f>IF(B180="","",F180+H180-I180)</f>
        <v>0</v>
      </c>
      <c r="K180" s="34">
        <f>IF(B180="","",ROUND(E180-J180,2))</f>
        <v>0</v>
      </c>
      <c r="L180" s="35">
        <f>IF(B180="","",L179+I180)</f>
        <v>0</v>
      </c>
      <c r="M180" s="32">
        <f>IF(B180="","",IF(AND('Mortgage Calculator'!$D$21/'Mortgage Calculator'!$D$6&gt;0.8,E180/'Mortgage Calculator'!$D$6&gt;0.78),ROUND('Mortgage Calculator'!$D$21*'Mortgage Calculator'!$D$15/12,2),0))</f>
        <v>0</v>
      </c>
      <c r="N180" s="36">
        <f>IF(B180="","",1-K180/'Mortgage Calculator'!$D$6)</f>
        <v>0</v>
      </c>
    </row>
    <row r="181" spans="2:14">
      <c r="B181" s="30">
        <f>IF(B180="","",IF(K180&gt;0.005,B180+1,""))</f>
        <v>0</v>
      </c>
      <c r="C181" s="31">
        <f>IF(B181="","",EDATE('Mortgage Calculator'!$D$10,B181-1))</f>
        <v>0</v>
      </c>
      <c r="D181" s="30">
        <f>IF(B181="","",INT((B181-1)/12)+1)</f>
        <v>0</v>
      </c>
      <c r="E181" s="32">
        <f>IF(B181="","",K180)</f>
        <v>0</v>
      </c>
      <c r="F181" s="32">
        <f>IF(B181="","",IF(B181&gt;='Mortgage Calculator'!$D$22,E181+I181,MIN('Mortgage Calculator'!$D$23,E181+I181)))</f>
        <v>0</v>
      </c>
      <c r="G181" s="33"/>
      <c r="H181" s="32">
        <f>IF(B181="","",MAX(0,MIN('Mortgage Calculator'!$D$17+N(G181),E181+I181-F181)))</f>
        <v>0</v>
      </c>
      <c r="I181" s="32">
        <f>IF(B181="","",ROUND(E181*'Mortgage Calculator'!$D$8/12,2))</f>
        <v>0</v>
      </c>
      <c r="J181" s="32">
        <f>IF(B181="","",F181+H181-I181)</f>
        <v>0</v>
      </c>
      <c r="K181" s="34">
        <f>IF(B181="","",ROUND(E181-J181,2))</f>
        <v>0</v>
      </c>
      <c r="L181" s="35">
        <f>IF(B181="","",L180+I181)</f>
        <v>0</v>
      </c>
      <c r="M181" s="32">
        <f>IF(B181="","",IF(AND('Mortgage Calculator'!$D$21/'Mortgage Calculator'!$D$6&gt;0.8,E181/'Mortgage Calculator'!$D$6&gt;0.78),ROUND('Mortgage Calculator'!$D$21*'Mortgage Calculator'!$D$15/12,2),0))</f>
        <v>0</v>
      </c>
      <c r="N181" s="36">
        <f>IF(B181="","",1-K181/'Mortgage Calculator'!$D$6)</f>
        <v>0</v>
      </c>
    </row>
    <row r="182" spans="2:14">
      <c r="B182" s="30">
        <f>IF(B181="","",IF(K181&gt;0.005,B181+1,""))</f>
        <v>0</v>
      </c>
      <c r="C182" s="31">
        <f>IF(B182="","",EDATE('Mortgage Calculator'!$D$10,B182-1))</f>
        <v>0</v>
      </c>
      <c r="D182" s="30">
        <f>IF(B182="","",INT((B182-1)/12)+1)</f>
        <v>0</v>
      </c>
      <c r="E182" s="32">
        <f>IF(B182="","",K181)</f>
        <v>0</v>
      </c>
      <c r="F182" s="32">
        <f>IF(B182="","",IF(B182&gt;='Mortgage Calculator'!$D$22,E182+I182,MIN('Mortgage Calculator'!$D$23,E182+I182)))</f>
        <v>0</v>
      </c>
      <c r="G182" s="33"/>
      <c r="H182" s="32">
        <f>IF(B182="","",MAX(0,MIN('Mortgage Calculator'!$D$17+N(G182),E182+I182-F182)))</f>
        <v>0</v>
      </c>
      <c r="I182" s="32">
        <f>IF(B182="","",ROUND(E182*'Mortgage Calculator'!$D$8/12,2))</f>
        <v>0</v>
      </c>
      <c r="J182" s="32">
        <f>IF(B182="","",F182+H182-I182)</f>
        <v>0</v>
      </c>
      <c r="K182" s="34">
        <f>IF(B182="","",ROUND(E182-J182,2))</f>
        <v>0</v>
      </c>
      <c r="L182" s="35">
        <f>IF(B182="","",L181+I182)</f>
        <v>0</v>
      </c>
      <c r="M182" s="32">
        <f>IF(B182="","",IF(AND('Mortgage Calculator'!$D$21/'Mortgage Calculator'!$D$6&gt;0.8,E182/'Mortgage Calculator'!$D$6&gt;0.78),ROUND('Mortgage Calculator'!$D$21*'Mortgage Calculator'!$D$15/12,2),0))</f>
        <v>0</v>
      </c>
      <c r="N182" s="36">
        <f>IF(B182="","",1-K182/'Mortgage Calculator'!$D$6)</f>
        <v>0</v>
      </c>
    </row>
    <row r="183" spans="2:14">
      <c r="B183" s="30">
        <f>IF(B182="","",IF(K182&gt;0.005,B182+1,""))</f>
        <v>0</v>
      </c>
      <c r="C183" s="31">
        <f>IF(B183="","",EDATE('Mortgage Calculator'!$D$10,B183-1))</f>
        <v>0</v>
      </c>
      <c r="D183" s="30">
        <f>IF(B183="","",INT((B183-1)/12)+1)</f>
        <v>0</v>
      </c>
      <c r="E183" s="32">
        <f>IF(B183="","",K182)</f>
        <v>0</v>
      </c>
      <c r="F183" s="32">
        <f>IF(B183="","",IF(B183&gt;='Mortgage Calculator'!$D$22,E183+I183,MIN('Mortgage Calculator'!$D$23,E183+I183)))</f>
        <v>0</v>
      </c>
      <c r="G183" s="33"/>
      <c r="H183" s="32">
        <f>IF(B183="","",MAX(0,MIN('Mortgage Calculator'!$D$17+N(G183),E183+I183-F183)))</f>
        <v>0</v>
      </c>
      <c r="I183" s="32">
        <f>IF(B183="","",ROUND(E183*'Mortgage Calculator'!$D$8/12,2))</f>
        <v>0</v>
      </c>
      <c r="J183" s="32">
        <f>IF(B183="","",F183+H183-I183)</f>
        <v>0</v>
      </c>
      <c r="K183" s="34">
        <f>IF(B183="","",ROUND(E183-J183,2))</f>
        <v>0</v>
      </c>
      <c r="L183" s="35">
        <f>IF(B183="","",L182+I183)</f>
        <v>0</v>
      </c>
      <c r="M183" s="32">
        <f>IF(B183="","",IF(AND('Mortgage Calculator'!$D$21/'Mortgage Calculator'!$D$6&gt;0.8,E183/'Mortgage Calculator'!$D$6&gt;0.78),ROUND('Mortgage Calculator'!$D$21*'Mortgage Calculator'!$D$15/12,2),0))</f>
        <v>0</v>
      </c>
      <c r="N183" s="36">
        <f>IF(B183="","",1-K183/'Mortgage Calculator'!$D$6)</f>
        <v>0</v>
      </c>
    </row>
    <row r="184" spans="2:14">
      <c r="B184" s="30">
        <f>IF(B183="","",IF(K183&gt;0.005,B183+1,""))</f>
        <v>0</v>
      </c>
      <c r="C184" s="31">
        <f>IF(B184="","",EDATE('Mortgage Calculator'!$D$10,B184-1))</f>
        <v>0</v>
      </c>
      <c r="D184" s="30">
        <f>IF(B184="","",INT((B184-1)/12)+1)</f>
        <v>0</v>
      </c>
      <c r="E184" s="32">
        <f>IF(B184="","",K183)</f>
        <v>0</v>
      </c>
      <c r="F184" s="32">
        <f>IF(B184="","",IF(B184&gt;='Mortgage Calculator'!$D$22,E184+I184,MIN('Mortgage Calculator'!$D$23,E184+I184)))</f>
        <v>0</v>
      </c>
      <c r="G184" s="33"/>
      <c r="H184" s="32">
        <f>IF(B184="","",MAX(0,MIN('Mortgage Calculator'!$D$17+N(G184),E184+I184-F184)))</f>
        <v>0</v>
      </c>
      <c r="I184" s="32">
        <f>IF(B184="","",ROUND(E184*'Mortgage Calculator'!$D$8/12,2))</f>
        <v>0</v>
      </c>
      <c r="J184" s="32">
        <f>IF(B184="","",F184+H184-I184)</f>
        <v>0</v>
      </c>
      <c r="K184" s="34">
        <f>IF(B184="","",ROUND(E184-J184,2))</f>
        <v>0</v>
      </c>
      <c r="L184" s="35">
        <f>IF(B184="","",L183+I184)</f>
        <v>0</v>
      </c>
      <c r="M184" s="32">
        <f>IF(B184="","",IF(AND('Mortgage Calculator'!$D$21/'Mortgage Calculator'!$D$6&gt;0.8,E184/'Mortgage Calculator'!$D$6&gt;0.78),ROUND('Mortgage Calculator'!$D$21*'Mortgage Calculator'!$D$15/12,2),0))</f>
        <v>0</v>
      </c>
      <c r="N184" s="36">
        <f>IF(B184="","",1-K184/'Mortgage Calculator'!$D$6)</f>
        <v>0</v>
      </c>
    </row>
    <row r="185" spans="2:14">
      <c r="B185" s="30">
        <f>IF(B184="","",IF(K184&gt;0.005,B184+1,""))</f>
        <v>0</v>
      </c>
      <c r="C185" s="31">
        <f>IF(B185="","",EDATE('Mortgage Calculator'!$D$10,B185-1))</f>
        <v>0</v>
      </c>
      <c r="D185" s="30">
        <f>IF(B185="","",INT((B185-1)/12)+1)</f>
        <v>0</v>
      </c>
      <c r="E185" s="32">
        <f>IF(B185="","",K184)</f>
        <v>0</v>
      </c>
      <c r="F185" s="32">
        <f>IF(B185="","",IF(B185&gt;='Mortgage Calculator'!$D$22,E185+I185,MIN('Mortgage Calculator'!$D$23,E185+I185)))</f>
        <v>0</v>
      </c>
      <c r="G185" s="33"/>
      <c r="H185" s="32">
        <f>IF(B185="","",MAX(0,MIN('Mortgage Calculator'!$D$17+N(G185),E185+I185-F185)))</f>
        <v>0</v>
      </c>
      <c r="I185" s="32">
        <f>IF(B185="","",ROUND(E185*'Mortgage Calculator'!$D$8/12,2))</f>
        <v>0</v>
      </c>
      <c r="J185" s="32">
        <f>IF(B185="","",F185+H185-I185)</f>
        <v>0</v>
      </c>
      <c r="K185" s="34">
        <f>IF(B185="","",ROUND(E185-J185,2))</f>
        <v>0</v>
      </c>
      <c r="L185" s="35">
        <f>IF(B185="","",L184+I185)</f>
        <v>0</v>
      </c>
      <c r="M185" s="32">
        <f>IF(B185="","",IF(AND('Mortgage Calculator'!$D$21/'Mortgage Calculator'!$D$6&gt;0.8,E185/'Mortgage Calculator'!$D$6&gt;0.78),ROUND('Mortgage Calculator'!$D$21*'Mortgage Calculator'!$D$15/12,2),0))</f>
        <v>0</v>
      </c>
      <c r="N185" s="36">
        <f>IF(B185="","",1-K185/'Mortgage Calculator'!$D$6)</f>
        <v>0</v>
      </c>
    </row>
    <row r="186" spans="2:14">
      <c r="B186" s="30">
        <f>IF(B185="","",IF(K185&gt;0.005,B185+1,""))</f>
        <v>0</v>
      </c>
      <c r="C186" s="31">
        <f>IF(B186="","",EDATE('Mortgage Calculator'!$D$10,B186-1))</f>
        <v>0</v>
      </c>
      <c r="D186" s="30">
        <f>IF(B186="","",INT((B186-1)/12)+1)</f>
        <v>0</v>
      </c>
      <c r="E186" s="32">
        <f>IF(B186="","",K185)</f>
        <v>0</v>
      </c>
      <c r="F186" s="32">
        <f>IF(B186="","",IF(B186&gt;='Mortgage Calculator'!$D$22,E186+I186,MIN('Mortgage Calculator'!$D$23,E186+I186)))</f>
        <v>0</v>
      </c>
      <c r="G186" s="33"/>
      <c r="H186" s="32">
        <f>IF(B186="","",MAX(0,MIN('Mortgage Calculator'!$D$17+N(G186),E186+I186-F186)))</f>
        <v>0</v>
      </c>
      <c r="I186" s="32">
        <f>IF(B186="","",ROUND(E186*'Mortgage Calculator'!$D$8/12,2))</f>
        <v>0</v>
      </c>
      <c r="J186" s="32">
        <f>IF(B186="","",F186+H186-I186)</f>
        <v>0</v>
      </c>
      <c r="K186" s="34">
        <f>IF(B186="","",ROUND(E186-J186,2))</f>
        <v>0</v>
      </c>
      <c r="L186" s="35">
        <f>IF(B186="","",L185+I186)</f>
        <v>0</v>
      </c>
      <c r="M186" s="32">
        <f>IF(B186="","",IF(AND('Mortgage Calculator'!$D$21/'Mortgage Calculator'!$D$6&gt;0.8,E186/'Mortgage Calculator'!$D$6&gt;0.78),ROUND('Mortgage Calculator'!$D$21*'Mortgage Calculator'!$D$15/12,2),0))</f>
        <v>0</v>
      </c>
      <c r="N186" s="36">
        <f>IF(B186="","",1-K186/'Mortgage Calculator'!$D$6)</f>
        <v>0</v>
      </c>
    </row>
    <row r="187" spans="2:14">
      <c r="B187" s="30">
        <f>IF(B186="","",IF(K186&gt;0.005,B186+1,""))</f>
        <v>0</v>
      </c>
      <c r="C187" s="31">
        <f>IF(B187="","",EDATE('Mortgage Calculator'!$D$10,B187-1))</f>
        <v>0</v>
      </c>
      <c r="D187" s="30">
        <f>IF(B187="","",INT((B187-1)/12)+1)</f>
        <v>0</v>
      </c>
      <c r="E187" s="32">
        <f>IF(B187="","",K186)</f>
        <v>0</v>
      </c>
      <c r="F187" s="32">
        <f>IF(B187="","",IF(B187&gt;='Mortgage Calculator'!$D$22,E187+I187,MIN('Mortgage Calculator'!$D$23,E187+I187)))</f>
        <v>0</v>
      </c>
      <c r="G187" s="33"/>
      <c r="H187" s="32">
        <f>IF(B187="","",MAX(0,MIN('Mortgage Calculator'!$D$17+N(G187),E187+I187-F187)))</f>
        <v>0</v>
      </c>
      <c r="I187" s="32">
        <f>IF(B187="","",ROUND(E187*'Mortgage Calculator'!$D$8/12,2))</f>
        <v>0</v>
      </c>
      <c r="J187" s="32">
        <f>IF(B187="","",F187+H187-I187)</f>
        <v>0</v>
      </c>
      <c r="K187" s="34">
        <f>IF(B187="","",ROUND(E187-J187,2))</f>
        <v>0</v>
      </c>
      <c r="L187" s="35">
        <f>IF(B187="","",L186+I187)</f>
        <v>0</v>
      </c>
      <c r="M187" s="32">
        <f>IF(B187="","",IF(AND('Mortgage Calculator'!$D$21/'Mortgage Calculator'!$D$6&gt;0.8,E187/'Mortgage Calculator'!$D$6&gt;0.78),ROUND('Mortgage Calculator'!$D$21*'Mortgage Calculator'!$D$15/12,2),0))</f>
        <v>0</v>
      </c>
      <c r="N187" s="36">
        <f>IF(B187="","",1-K187/'Mortgage Calculator'!$D$6)</f>
        <v>0</v>
      </c>
    </row>
    <row r="188" spans="2:14">
      <c r="B188" s="30">
        <f>IF(B187="","",IF(K187&gt;0.005,B187+1,""))</f>
        <v>0</v>
      </c>
      <c r="C188" s="31">
        <f>IF(B188="","",EDATE('Mortgage Calculator'!$D$10,B188-1))</f>
        <v>0</v>
      </c>
      <c r="D188" s="30">
        <f>IF(B188="","",INT((B188-1)/12)+1)</f>
        <v>0</v>
      </c>
      <c r="E188" s="32">
        <f>IF(B188="","",K187)</f>
        <v>0</v>
      </c>
      <c r="F188" s="32">
        <f>IF(B188="","",IF(B188&gt;='Mortgage Calculator'!$D$22,E188+I188,MIN('Mortgage Calculator'!$D$23,E188+I188)))</f>
        <v>0</v>
      </c>
      <c r="G188" s="33"/>
      <c r="H188" s="32">
        <f>IF(B188="","",MAX(0,MIN('Mortgage Calculator'!$D$17+N(G188),E188+I188-F188)))</f>
        <v>0</v>
      </c>
      <c r="I188" s="32">
        <f>IF(B188="","",ROUND(E188*'Mortgage Calculator'!$D$8/12,2))</f>
        <v>0</v>
      </c>
      <c r="J188" s="32">
        <f>IF(B188="","",F188+H188-I188)</f>
        <v>0</v>
      </c>
      <c r="K188" s="34">
        <f>IF(B188="","",ROUND(E188-J188,2))</f>
        <v>0</v>
      </c>
      <c r="L188" s="35">
        <f>IF(B188="","",L187+I188)</f>
        <v>0</v>
      </c>
      <c r="M188" s="32">
        <f>IF(B188="","",IF(AND('Mortgage Calculator'!$D$21/'Mortgage Calculator'!$D$6&gt;0.8,E188/'Mortgage Calculator'!$D$6&gt;0.78),ROUND('Mortgage Calculator'!$D$21*'Mortgage Calculator'!$D$15/12,2),0))</f>
        <v>0</v>
      </c>
      <c r="N188" s="36">
        <f>IF(B188="","",1-K188/'Mortgage Calculator'!$D$6)</f>
        <v>0</v>
      </c>
    </row>
    <row r="189" spans="2:14">
      <c r="B189" s="30">
        <f>IF(B188="","",IF(K188&gt;0.005,B188+1,""))</f>
        <v>0</v>
      </c>
      <c r="C189" s="31">
        <f>IF(B189="","",EDATE('Mortgage Calculator'!$D$10,B189-1))</f>
        <v>0</v>
      </c>
      <c r="D189" s="30">
        <f>IF(B189="","",INT((B189-1)/12)+1)</f>
        <v>0</v>
      </c>
      <c r="E189" s="32">
        <f>IF(B189="","",K188)</f>
        <v>0</v>
      </c>
      <c r="F189" s="32">
        <f>IF(B189="","",IF(B189&gt;='Mortgage Calculator'!$D$22,E189+I189,MIN('Mortgage Calculator'!$D$23,E189+I189)))</f>
        <v>0</v>
      </c>
      <c r="G189" s="33"/>
      <c r="H189" s="32">
        <f>IF(B189="","",MAX(0,MIN('Mortgage Calculator'!$D$17+N(G189),E189+I189-F189)))</f>
        <v>0</v>
      </c>
      <c r="I189" s="32">
        <f>IF(B189="","",ROUND(E189*'Mortgage Calculator'!$D$8/12,2))</f>
        <v>0</v>
      </c>
      <c r="J189" s="32">
        <f>IF(B189="","",F189+H189-I189)</f>
        <v>0</v>
      </c>
      <c r="K189" s="34">
        <f>IF(B189="","",ROUND(E189-J189,2))</f>
        <v>0</v>
      </c>
      <c r="L189" s="35">
        <f>IF(B189="","",L188+I189)</f>
        <v>0</v>
      </c>
      <c r="M189" s="32">
        <f>IF(B189="","",IF(AND('Mortgage Calculator'!$D$21/'Mortgage Calculator'!$D$6&gt;0.8,E189/'Mortgage Calculator'!$D$6&gt;0.78),ROUND('Mortgage Calculator'!$D$21*'Mortgage Calculator'!$D$15/12,2),0))</f>
        <v>0</v>
      </c>
      <c r="N189" s="36">
        <f>IF(B189="","",1-K189/'Mortgage Calculator'!$D$6)</f>
        <v>0</v>
      </c>
    </row>
    <row r="190" spans="2:14">
      <c r="B190" s="30">
        <f>IF(B189="","",IF(K189&gt;0.005,B189+1,""))</f>
        <v>0</v>
      </c>
      <c r="C190" s="31">
        <f>IF(B190="","",EDATE('Mortgage Calculator'!$D$10,B190-1))</f>
        <v>0</v>
      </c>
      <c r="D190" s="30">
        <f>IF(B190="","",INT((B190-1)/12)+1)</f>
        <v>0</v>
      </c>
      <c r="E190" s="32">
        <f>IF(B190="","",K189)</f>
        <v>0</v>
      </c>
      <c r="F190" s="32">
        <f>IF(B190="","",IF(B190&gt;='Mortgage Calculator'!$D$22,E190+I190,MIN('Mortgage Calculator'!$D$23,E190+I190)))</f>
        <v>0</v>
      </c>
      <c r="G190" s="33"/>
      <c r="H190" s="32">
        <f>IF(B190="","",MAX(0,MIN('Mortgage Calculator'!$D$17+N(G190),E190+I190-F190)))</f>
        <v>0</v>
      </c>
      <c r="I190" s="32">
        <f>IF(B190="","",ROUND(E190*'Mortgage Calculator'!$D$8/12,2))</f>
        <v>0</v>
      </c>
      <c r="J190" s="32">
        <f>IF(B190="","",F190+H190-I190)</f>
        <v>0</v>
      </c>
      <c r="K190" s="34">
        <f>IF(B190="","",ROUND(E190-J190,2))</f>
        <v>0</v>
      </c>
      <c r="L190" s="35">
        <f>IF(B190="","",L189+I190)</f>
        <v>0</v>
      </c>
      <c r="M190" s="32">
        <f>IF(B190="","",IF(AND('Mortgage Calculator'!$D$21/'Mortgage Calculator'!$D$6&gt;0.8,E190/'Mortgage Calculator'!$D$6&gt;0.78),ROUND('Mortgage Calculator'!$D$21*'Mortgage Calculator'!$D$15/12,2),0))</f>
        <v>0</v>
      </c>
      <c r="N190" s="36">
        <f>IF(B190="","",1-K190/'Mortgage Calculator'!$D$6)</f>
        <v>0</v>
      </c>
    </row>
    <row r="191" spans="2:14">
      <c r="B191" s="30">
        <f>IF(B190="","",IF(K190&gt;0.005,B190+1,""))</f>
        <v>0</v>
      </c>
      <c r="C191" s="31">
        <f>IF(B191="","",EDATE('Mortgage Calculator'!$D$10,B191-1))</f>
        <v>0</v>
      </c>
      <c r="D191" s="30">
        <f>IF(B191="","",INT((B191-1)/12)+1)</f>
        <v>0</v>
      </c>
      <c r="E191" s="32">
        <f>IF(B191="","",K190)</f>
        <v>0</v>
      </c>
      <c r="F191" s="32">
        <f>IF(B191="","",IF(B191&gt;='Mortgage Calculator'!$D$22,E191+I191,MIN('Mortgage Calculator'!$D$23,E191+I191)))</f>
        <v>0</v>
      </c>
      <c r="G191" s="33"/>
      <c r="H191" s="32">
        <f>IF(B191="","",MAX(0,MIN('Mortgage Calculator'!$D$17+N(G191),E191+I191-F191)))</f>
        <v>0</v>
      </c>
      <c r="I191" s="32">
        <f>IF(B191="","",ROUND(E191*'Mortgage Calculator'!$D$8/12,2))</f>
        <v>0</v>
      </c>
      <c r="J191" s="32">
        <f>IF(B191="","",F191+H191-I191)</f>
        <v>0</v>
      </c>
      <c r="K191" s="34">
        <f>IF(B191="","",ROUND(E191-J191,2))</f>
        <v>0</v>
      </c>
      <c r="L191" s="35">
        <f>IF(B191="","",L190+I191)</f>
        <v>0</v>
      </c>
      <c r="M191" s="32">
        <f>IF(B191="","",IF(AND('Mortgage Calculator'!$D$21/'Mortgage Calculator'!$D$6&gt;0.8,E191/'Mortgage Calculator'!$D$6&gt;0.78),ROUND('Mortgage Calculator'!$D$21*'Mortgage Calculator'!$D$15/12,2),0))</f>
        <v>0</v>
      </c>
      <c r="N191" s="36">
        <f>IF(B191="","",1-K191/'Mortgage Calculator'!$D$6)</f>
        <v>0</v>
      </c>
    </row>
    <row r="192" spans="2:14">
      <c r="B192" s="30">
        <f>IF(B191="","",IF(K191&gt;0.005,B191+1,""))</f>
        <v>0</v>
      </c>
      <c r="C192" s="31">
        <f>IF(B192="","",EDATE('Mortgage Calculator'!$D$10,B192-1))</f>
        <v>0</v>
      </c>
      <c r="D192" s="30">
        <f>IF(B192="","",INT((B192-1)/12)+1)</f>
        <v>0</v>
      </c>
      <c r="E192" s="32">
        <f>IF(B192="","",K191)</f>
        <v>0</v>
      </c>
      <c r="F192" s="32">
        <f>IF(B192="","",IF(B192&gt;='Mortgage Calculator'!$D$22,E192+I192,MIN('Mortgage Calculator'!$D$23,E192+I192)))</f>
        <v>0</v>
      </c>
      <c r="G192" s="33"/>
      <c r="H192" s="32">
        <f>IF(B192="","",MAX(0,MIN('Mortgage Calculator'!$D$17+N(G192),E192+I192-F192)))</f>
        <v>0</v>
      </c>
      <c r="I192" s="32">
        <f>IF(B192="","",ROUND(E192*'Mortgage Calculator'!$D$8/12,2))</f>
        <v>0</v>
      </c>
      <c r="J192" s="32">
        <f>IF(B192="","",F192+H192-I192)</f>
        <v>0</v>
      </c>
      <c r="K192" s="34">
        <f>IF(B192="","",ROUND(E192-J192,2))</f>
        <v>0</v>
      </c>
      <c r="L192" s="35">
        <f>IF(B192="","",L191+I192)</f>
        <v>0</v>
      </c>
      <c r="M192" s="32">
        <f>IF(B192="","",IF(AND('Mortgage Calculator'!$D$21/'Mortgage Calculator'!$D$6&gt;0.8,E192/'Mortgage Calculator'!$D$6&gt;0.78),ROUND('Mortgage Calculator'!$D$21*'Mortgage Calculator'!$D$15/12,2),0))</f>
        <v>0</v>
      </c>
      <c r="N192" s="36">
        <f>IF(B192="","",1-K192/'Mortgage Calculator'!$D$6)</f>
        <v>0</v>
      </c>
    </row>
    <row r="193" spans="2:14">
      <c r="B193" s="30">
        <f>IF(B192="","",IF(K192&gt;0.005,B192+1,""))</f>
        <v>0</v>
      </c>
      <c r="C193" s="31">
        <f>IF(B193="","",EDATE('Mortgage Calculator'!$D$10,B193-1))</f>
        <v>0</v>
      </c>
      <c r="D193" s="30">
        <f>IF(B193="","",INT((B193-1)/12)+1)</f>
        <v>0</v>
      </c>
      <c r="E193" s="32">
        <f>IF(B193="","",K192)</f>
        <v>0</v>
      </c>
      <c r="F193" s="32">
        <f>IF(B193="","",IF(B193&gt;='Mortgage Calculator'!$D$22,E193+I193,MIN('Mortgage Calculator'!$D$23,E193+I193)))</f>
        <v>0</v>
      </c>
      <c r="G193" s="33"/>
      <c r="H193" s="32">
        <f>IF(B193="","",MAX(0,MIN('Mortgage Calculator'!$D$17+N(G193),E193+I193-F193)))</f>
        <v>0</v>
      </c>
      <c r="I193" s="32">
        <f>IF(B193="","",ROUND(E193*'Mortgage Calculator'!$D$8/12,2))</f>
        <v>0</v>
      </c>
      <c r="J193" s="32">
        <f>IF(B193="","",F193+H193-I193)</f>
        <v>0</v>
      </c>
      <c r="K193" s="34">
        <f>IF(B193="","",ROUND(E193-J193,2))</f>
        <v>0</v>
      </c>
      <c r="L193" s="35">
        <f>IF(B193="","",L192+I193)</f>
        <v>0</v>
      </c>
      <c r="M193" s="32">
        <f>IF(B193="","",IF(AND('Mortgage Calculator'!$D$21/'Mortgage Calculator'!$D$6&gt;0.8,E193/'Mortgage Calculator'!$D$6&gt;0.78),ROUND('Mortgage Calculator'!$D$21*'Mortgage Calculator'!$D$15/12,2),0))</f>
        <v>0</v>
      </c>
      <c r="N193" s="36">
        <f>IF(B193="","",1-K193/'Mortgage Calculator'!$D$6)</f>
        <v>0</v>
      </c>
    </row>
    <row r="194" spans="2:14">
      <c r="B194" s="30">
        <f>IF(B193="","",IF(K193&gt;0.005,B193+1,""))</f>
        <v>0</v>
      </c>
      <c r="C194" s="31">
        <f>IF(B194="","",EDATE('Mortgage Calculator'!$D$10,B194-1))</f>
        <v>0</v>
      </c>
      <c r="D194" s="30">
        <f>IF(B194="","",INT((B194-1)/12)+1)</f>
        <v>0</v>
      </c>
      <c r="E194" s="32">
        <f>IF(B194="","",K193)</f>
        <v>0</v>
      </c>
      <c r="F194" s="32">
        <f>IF(B194="","",IF(B194&gt;='Mortgage Calculator'!$D$22,E194+I194,MIN('Mortgage Calculator'!$D$23,E194+I194)))</f>
        <v>0</v>
      </c>
      <c r="G194" s="33"/>
      <c r="H194" s="32">
        <f>IF(B194="","",MAX(0,MIN('Mortgage Calculator'!$D$17+N(G194),E194+I194-F194)))</f>
        <v>0</v>
      </c>
      <c r="I194" s="32">
        <f>IF(B194="","",ROUND(E194*'Mortgage Calculator'!$D$8/12,2))</f>
        <v>0</v>
      </c>
      <c r="J194" s="32">
        <f>IF(B194="","",F194+H194-I194)</f>
        <v>0</v>
      </c>
      <c r="K194" s="34">
        <f>IF(B194="","",ROUND(E194-J194,2))</f>
        <v>0</v>
      </c>
      <c r="L194" s="35">
        <f>IF(B194="","",L193+I194)</f>
        <v>0</v>
      </c>
      <c r="M194" s="32">
        <f>IF(B194="","",IF(AND('Mortgage Calculator'!$D$21/'Mortgage Calculator'!$D$6&gt;0.8,E194/'Mortgage Calculator'!$D$6&gt;0.78),ROUND('Mortgage Calculator'!$D$21*'Mortgage Calculator'!$D$15/12,2),0))</f>
        <v>0</v>
      </c>
      <c r="N194" s="36">
        <f>IF(B194="","",1-K194/'Mortgage Calculator'!$D$6)</f>
        <v>0</v>
      </c>
    </row>
    <row r="195" spans="2:14">
      <c r="B195" s="30">
        <f>IF(B194="","",IF(K194&gt;0.005,B194+1,""))</f>
        <v>0</v>
      </c>
      <c r="C195" s="31">
        <f>IF(B195="","",EDATE('Mortgage Calculator'!$D$10,B195-1))</f>
        <v>0</v>
      </c>
      <c r="D195" s="30">
        <f>IF(B195="","",INT((B195-1)/12)+1)</f>
        <v>0</v>
      </c>
      <c r="E195" s="32">
        <f>IF(B195="","",K194)</f>
        <v>0</v>
      </c>
      <c r="F195" s="32">
        <f>IF(B195="","",IF(B195&gt;='Mortgage Calculator'!$D$22,E195+I195,MIN('Mortgage Calculator'!$D$23,E195+I195)))</f>
        <v>0</v>
      </c>
      <c r="G195" s="33"/>
      <c r="H195" s="32">
        <f>IF(B195="","",MAX(0,MIN('Mortgage Calculator'!$D$17+N(G195),E195+I195-F195)))</f>
        <v>0</v>
      </c>
      <c r="I195" s="32">
        <f>IF(B195="","",ROUND(E195*'Mortgage Calculator'!$D$8/12,2))</f>
        <v>0</v>
      </c>
      <c r="J195" s="32">
        <f>IF(B195="","",F195+H195-I195)</f>
        <v>0</v>
      </c>
      <c r="K195" s="34">
        <f>IF(B195="","",ROUND(E195-J195,2))</f>
        <v>0</v>
      </c>
      <c r="L195" s="35">
        <f>IF(B195="","",L194+I195)</f>
        <v>0</v>
      </c>
      <c r="M195" s="32">
        <f>IF(B195="","",IF(AND('Mortgage Calculator'!$D$21/'Mortgage Calculator'!$D$6&gt;0.8,E195/'Mortgage Calculator'!$D$6&gt;0.78),ROUND('Mortgage Calculator'!$D$21*'Mortgage Calculator'!$D$15/12,2),0))</f>
        <v>0</v>
      </c>
      <c r="N195" s="36">
        <f>IF(B195="","",1-K195/'Mortgage Calculator'!$D$6)</f>
        <v>0</v>
      </c>
    </row>
    <row r="196" spans="2:14">
      <c r="B196" s="30">
        <f>IF(B195="","",IF(K195&gt;0.005,B195+1,""))</f>
        <v>0</v>
      </c>
      <c r="C196" s="31">
        <f>IF(B196="","",EDATE('Mortgage Calculator'!$D$10,B196-1))</f>
        <v>0</v>
      </c>
      <c r="D196" s="30">
        <f>IF(B196="","",INT((B196-1)/12)+1)</f>
        <v>0</v>
      </c>
      <c r="E196" s="32">
        <f>IF(B196="","",K195)</f>
        <v>0</v>
      </c>
      <c r="F196" s="32">
        <f>IF(B196="","",IF(B196&gt;='Mortgage Calculator'!$D$22,E196+I196,MIN('Mortgage Calculator'!$D$23,E196+I196)))</f>
        <v>0</v>
      </c>
      <c r="G196" s="33"/>
      <c r="H196" s="32">
        <f>IF(B196="","",MAX(0,MIN('Mortgage Calculator'!$D$17+N(G196),E196+I196-F196)))</f>
        <v>0</v>
      </c>
      <c r="I196" s="32">
        <f>IF(B196="","",ROUND(E196*'Mortgage Calculator'!$D$8/12,2))</f>
        <v>0</v>
      </c>
      <c r="J196" s="32">
        <f>IF(B196="","",F196+H196-I196)</f>
        <v>0</v>
      </c>
      <c r="K196" s="34">
        <f>IF(B196="","",ROUND(E196-J196,2))</f>
        <v>0</v>
      </c>
      <c r="L196" s="35">
        <f>IF(B196="","",L195+I196)</f>
        <v>0</v>
      </c>
      <c r="M196" s="32">
        <f>IF(B196="","",IF(AND('Mortgage Calculator'!$D$21/'Mortgage Calculator'!$D$6&gt;0.8,E196/'Mortgage Calculator'!$D$6&gt;0.78),ROUND('Mortgage Calculator'!$D$21*'Mortgage Calculator'!$D$15/12,2),0))</f>
        <v>0</v>
      </c>
      <c r="N196" s="36">
        <f>IF(B196="","",1-K196/'Mortgage Calculator'!$D$6)</f>
        <v>0</v>
      </c>
    </row>
    <row r="197" spans="2:14">
      <c r="B197" s="30">
        <f>IF(B196="","",IF(K196&gt;0.005,B196+1,""))</f>
        <v>0</v>
      </c>
      <c r="C197" s="31">
        <f>IF(B197="","",EDATE('Mortgage Calculator'!$D$10,B197-1))</f>
        <v>0</v>
      </c>
      <c r="D197" s="30">
        <f>IF(B197="","",INT((B197-1)/12)+1)</f>
        <v>0</v>
      </c>
      <c r="E197" s="32">
        <f>IF(B197="","",K196)</f>
        <v>0</v>
      </c>
      <c r="F197" s="32">
        <f>IF(B197="","",IF(B197&gt;='Mortgage Calculator'!$D$22,E197+I197,MIN('Mortgage Calculator'!$D$23,E197+I197)))</f>
        <v>0</v>
      </c>
      <c r="G197" s="33"/>
      <c r="H197" s="32">
        <f>IF(B197="","",MAX(0,MIN('Mortgage Calculator'!$D$17+N(G197),E197+I197-F197)))</f>
        <v>0</v>
      </c>
      <c r="I197" s="32">
        <f>IF(B197="","",ROUND(E197*'Mortgage Calculator'!$D$8/12,2))</f>
        <v>0</v>
      </c>
      <c r="J197" s="32">
        <f>IF(B197="","",F197+H197-I197)</f>
        <v>0</v>
      </c>
      <c r="K197" s="34">
        <f>IF(B197="","",ROUND(E197-J197,2))</f>
        <v>0</v>
      </c>
      <c r="L197" s="35">
        <f>IF(B197="","",L196+I197)</f>
        <v>0</v>
      </c>
      <c r="M197" s="32">
        <f>IF(B197="","",IF(AND('Mortgage Calculator'!$D$21/'Mortgage Calculator'!$D$6&gt;0.8,E197/'Mortgage Calculator'!$D$6&gt;0.78),ROUND('Mortgage Calculator'!$D$21*'Mortgage Calculator'!$D$15/12,2),0))</f>
        <v>0</v>
      </c>
      <c r="N197" s="36">
        <f>IF(B197="","",1-K197/'Mortgage Calculator'!$D$6)</f>
        <v>0</v>
      </c>
    </row>
    <row r="198" spans="2:14">
      <c r="B198" s="30">
        <f>IF(B197="","",IF(K197&gt;0.005,B197+1,""))</f>
        <v>0</v>
      </c>
      <c r="C198" s="31">
        <f>IF(B198="","",EDATE('Mortgage Calculator'!$D$10,B198-1))</f>
        <v>0</v>
      </c>
      <c r="D198" s="30">
        <f>IF(B198="","",INT((B198-1)/12)+1)</f>
        <v>0</v>
      </c>
      <c r="E198" s="32">
        <f>IF(B198="","",K197)</f>
        <v>0</v>
      </c>
      <c r="F198" s="32">
        <f>IF(B198="","",IF(B198&gt;='Mortgage Calculator'!$D$22,E198+I198,MIN('Mortgage Calculator'!$D$23,E198+I198)))</f>
        <v>0</v>
      </c>
      <c r="G198" s="33"/>
      <c r="H198" s="32">
        <f>IF(B198="","",MAX(0,MIN('Mortgage Calculator'!$D$17+N(G198),E198+I198-F198)))</f>
        <v>0</v>
      </c>
      <c r="I198" s="32">
        <f>IF(B198="","",ROUND(E198*'Mortgage Calculator'!$D$8/12,2))</f>
        <v>0</v>
      </c>
      <c r="J198" s="32">
        <f>IF(B198="","",F198+H198-I198)</f>
        <v>0</v>
      </c>
      <c r="K198" s="34">
        <f>IF(B198="","",ROUND(E198-J198,2))</f>
        <v>0</v>
      </c>
      <c r="L198" s="35">
        <f>IF(B198="","",L197+I198)</f>
        <v>0</v>
      </c>
      <c r="M198" s="32">
        <f>IF(B198="","",IF(AND('Mortgage Calculator'!$D$21/'Mortgage Calculator'!$D$6&gt;0.8,E198/'Mortgage Calculator'!$D$6&gt;0.78),ROUND('Mortgage Calculator'!$D$21*'Mortgage Calculator'!$D$15/12,2),0))</f>
        <v>0</v>
      </c>
      <c r="N198" s="36">
        <f>IF(B198="","",1-K198/'Mortgage Calculator'!$D$6)</f>
        <v>0</v>
      </c>
    </row>
    <row r="199" spans="2:14">
      <c r="B199" s="30">
        <f>IF(B198="","",IF(K198&gt;0.005,B198+1,""))</f>
        <v>0</v>
      </c>
      <c r="C199" s="31">
        <f>IF(B199="","",EDATE('Mortgage Calculator'!$D$10,B199-1))</f>
        <v>0</v>
      </c>
      <c r="D199" s="30">
        <f>IF(B199="","",INT((B199-1)/12)+1)</f>
        <v>0</v>
      </c>
      <c r="E199" s="32">
        <f>IF(B199="","",K198)</f>
        <v>0</v>
      </c>
      <c r="F199" s="32">
        <f>IF(B199="","",IF(B199&gt;='Mortgage Calculator'!$D$22,E199+I199,MIN('Mortgage Calculator'!$D$23,E199+I199)))</f>
        <v>0</v>
      </c>
      <c r="G199" s="33"/>
      <c r="H199" s="32">
        <f>IF(B199="","",MAX(0,MIN('Mortgage Calculator'!$D$17+N(G199),E199+I199-F199)))</f>
        <v>0</v>
      </c>
      <c r="I199" s="32">
        <f>IF(B199="","",ROUND(E199*'Mortgage Calculator'!$D$8/12,2))</f>
        <v>0</v>
      </c>
      <c r="J199" s="32">
        <f>IF(B199="","",F199+H199-I199)</f>
        <v>0</v>
      </c>
      <c r="K199" s="34">
        <f>IF(B199="","",ROUND(E199-J199,2))</f>
        <v>0</v>
      </c>
      <c r="L199" s="35">
        <f>IF(B199="","",L198+I199)</f>
        <v>0</v>
      </c>
      <c r="M199" s="32">
        <f>IF(B199="","",IF(AND('Mortgage Calculator'!$D$21/'Mortgage Calculator'!$D$6&gt;0.8,E199/'Mortgage Calculator'!$D$6&gt;0.78),ROUND('Mortgage Calculator'!$D$21*'Mortgage Calculator'!$D$15/12,2),0))</f>
        <v>0</v>
      </c>
      <c r="N199" s="36">
        <f>IF(B199="","",1-K199/'Mortgage Calculator'!$D$6)</f>
        <v>0</v>
      </c>
    </row>
    <row r="200" spans="2:14">
      <c r="B200" s="30">
        <f>IF(B199="","",IF(K199&gt;0.005,B199+1,""))</f>
        <v>0</v>
      </c>
      <c r="C200" s="31">
        <f>IF(B200="","",EDATE('Mortgage Calculator'!$D$10,B200-1))</f>
        <v>0</v>
      </c>
      <c r="D200" s="30">
        <f>IF(B200="","",INT((B200-1)/12)+1)</f>
        <v>0</v>
      </c>
      <c r="E200" s="32">
        <f>IF(B200="","",K199)</f>
        <v>0</v>
      </c>
      <c r="F200" s="32">
        <f>IF(B200="","",IF(B200&gt;='Mortgage Calculator'!$D$22,E200+I200,MIN('Mortgage Calculator'!$D$23,E200+I200)))</f>
        <v>0</v>
      </c>
      <c r="G200" s="33"/>
      <c r="H200" s="32">
        <f>IF(B200="","",MAX(0,MIN('Mortgage Calculator'!$D$17+N(G200),E200+I200-F200)))</f>
        <v>0</v>
      </c>
      <c r="I200" s="32">
        <f>IF(B200="","",ROUND(E200*'Mortgage Calculator'!$D$8/12,2))</f>
        <v>0</v>
      </c>
      <c r="J200" s="32">
        <f>IF(B200="","",F200+H200-I200)</f>
        <v>0</v>
      </c>
      <c r="K200" s="34">
        <f>IF(B200="","",ROUND(E200-J200,2))</f>
        <v>0</v>
      </c>
      <c r="L200" s="35">
        <f>IF(B200="","",L199+I200)</f>
        <v>0</v>
      </c>
      <c r="M200" s="32">
        <f>IF(B200="","",IF(AND('Mortgage Calculator'!$D$21/'Mortgage Calculator'!$D$6&gt;0.8,E200/'Mortgage Calculator'!$D$6&gt;0.78),ROUND('Mortgage Calculator'!$D$21*'Mortgage Calculator'!$D$15/12,2),0))</f>
        <v>0</v>
      </c>
      <c r="N200" s="36">
        <f>IF(B200="","",1-K200/'Mortgage Calculator'!$D$6)</f>
        <v>0</v>
      </c>
    </row>
    <row r="201" spans="2:14">
      <c r="B201" s="30">
        <f>IF(B200="","",IF(K200&gt;0.005,B200+1,""))</f>
        <v>0</v>
      </c>
      <c r="C201" s="31">
        <f>IF(B201="","",EDATE('Mortgage Calculator'!$D$10,B201-1))</f>
        <v>0</v>
      </c>
      <c r="D201" s="30">
        <f>IF(B201="","",INT((B201-1)/12)+1)</f>
        <v>0</v>
      </c>
      <c r="E201" s="32">
        <f>IF(B201="","",K200)</f>
        <v>0</v>
      </c>
      <c r="F201" s="32">
        <f>IF(B201="","",IF(B201&gt;='Mortgage Calculator'!$D$22,E201+I201,MIN('Mortgage Calculator'!$D$23,E201+I201)))</f>
        <v>0</v>
      </c>
      <c r="G201" s="33"/>
      <c r="H201" s="32">
        <f>IF(B201="","",MAX(0,MIN('Mortgage Calculator'!$D$17+N(G201),E201+I201-F201)))</f>
        <v>0</v>
      </c>
      <c r="I201" s="32">
        <f>IF(B201="","",ROUND(E201*'Mortgage Calculator'!$D$8/12,2))</f>
        <v>0</v>
      </c>
      <c r="J201" s="32">
        <f>IF(B201="","",F201+H201-I201)</f>
        <v>0</v>
      </c>
      <c r="K201" s="34">
        <f>IF(B201="","",ROUND(E201-J201,2))</f>
        <v>0</v>
      </c>
      <c r="L201" s="35">
        <f>IF(B201="","",L200+I201)</f>
        <v>0</v>
      </c>
      <c r="M201" s="32">
        <f>IF(B201="","",IF(AND('Mortgage Calculator'!$D$21/'Mortgage Calculator'!$D$6&gt;0.8,E201/'Mortgage Calculator'!$D$6&gt;0.78),ROUND('Mortgage Calculator'!$D$21*'Mortgage Calculator'!$D$15/12,2),0))</f>
        <v>0</v>
      </c>
      <c r="N201" s="36">
        <f>IF(B201="","",1-K201/'Mortgage Calculator'!$D$6)</f>
        <v>0</v>
      </c>
    </row>
    <row r="202" spans="2:14">
      <c r="B202" s="30">
        <f>IF(B201="","",IF(K201&gt;0.005,B201+1,""))</f>
        <v>0</v>
      </c>
      <c r="C202" s="31">
        <f>IF(B202="","",EDATE('Mortgage Calculator'!$D$10,B202-1))</f>
        <v>0</v>
      </c>
      <c r="D202" s="30">
        <f>IF(B202="","",INT((B202-1)/12)+1)</f>
        <v>0</v>
      </c>
      <c r="E202" s="32">
        <f>IF(B202="","",K201)</f>
        <v>0</v>
      </c>
      <c r="F202" s="32">
        <f>IF(B202="","",IF(B202&gt;='Mortgage Calculator'!$D$22,E202+I202,MIN('Mortgage Calculator'!$D$23,E202+I202)))</f>
        <v>0</v>
      </c>
      <c r="G202" s="33"/>
      <c r="H202" s="32">
        <f>IF(B202="","",MAX(0,MIN('Mortgage Calculator'!$D$17+N(G202),E202+I202-F202)))</f>
        <v>0</v>
      </c>
      <c r="I202" s="32">
        <f>IF(B202="","",ROUND(E202*'Mortgage Calculator'!$D$8/12,2))</f>
        <v>0</v>
      </c>
      <c r="J202" s="32">
        <f>IF(B202="","",F202+H202-I202)</f>
        <v>0</v>
      </c>
      <c r="K202" s="34">
        <f>IF(B202="","",ROUND(E202-J202,2))</f>
        <v>0</v>
      </c>
      <c r="L202" s="35">
        <f>IF(B202="","",L201+I202)</f>
        <v>0</v>
      </c>
      <c r="M202" s="32">
        <f>IF(B202="","",IF(AND('Mortgage Calculator'!$D$21/'Mortgage Calculator'!$D$6&gt;0.8,E202/'Mortgage Calculator'!$D$6&gt;0.78),ROUND('Mortgage Calculator'!$D$21*'Mortgage Calculator'!$D$15/12,2),0))</f>
        <v>0</v>
      </c>
      <c r="N202" s="36">
        <f>IF(B202="","",1-K202/'Mortgage Calculator'!$D$6)</f>
        <v>0</v>
      </c>
    </row>
    <row r="203" spans="2:14">
      <c r="B203" s="30">
        <f>IF(B202="","",IF(K202&gt;0.005,B202+1,""))</f>
        <v>0</v>
      </c>
      <c r="C203" s="31">
        <f>IF(B203="","",EDATE('Mortgage Calculator'!$D$10,B203-1))</f>
        <v>0</v>
      </c>
      <c r="D203" s="30">
        <f>IF(B203="","",INT((B203-1)/12)+1)</f>
        <v>0</v>
      </c>
      <c r="E203" s="32">
        <f>IF(B203="","",K202)</f>
        <v>0</v>
      </c>
      <c r="F203" s="32">
        <f>IF(B203="","",IF(B203&gt;='Mortgage Calculator'!$D$22,E203+I203,MIN('Mortgage Calculator'!$D$23,E203+I203)))</f>
        <v>0</v>
      </c>
      <c r="G203" s="33"/>
      <c r="H203" s="32">
        <f>IF(B203="","",MAX(0,MIN('Mortgage Calculator'!$D$17+N(G203),E203+I203-F203)))</f>
        <v>0</v>
      </c>
      <c r="I203" s="32">
        <f>IF(B203="","",ROUND(E203*'Mortgage Calculator'!$D$8/12,2))</f>
        <v>0</v>
      </c>
      <c r="J203" s="32">
        <f>IF(B203="","",F203+H203-I203)</f>
        <v>0</v>
      </c>
      <c r="K203" s="34">
        <f>IF(B203="","",ROUND(E203-J203,2))</f>
        <v>0</v>
      </c>
      <c r="L203" s="35">
        <f>IF(B203="","",L202+I203)</f>
        <v>0</v>
      </c>
      <c r="M203" s="32">
        <f>IF(B203="","",IF(AND('Mortgage Calculator'!$D$21/'Mortgage Calculator'!$D$6&gt;0.8,E203/'Mortgage Calculator'!$D$6&gt;0.78),ROUND('Mortgage Calculator'!$D$21*'Mortgage Calculator'!$D$15/12,2),0))</f>
        <v>0</v>
      </c>
      <c r="N203" s="36">
        <f>IF(B203="","",1-K203/'Mortgage Calculator'!$D$6)</f>
        <v>0</v>
      </c>
    </row>
    <row r="204" spans="2:14">
      <c r="B204" s="30">
        <f>IF(B203="","",IF(K203&gt;0.005,B203+1,""))</f>
        <v>0</v>
      </c>
      <c r="C204" s="31">
        <f>IF(B204="","",EDATE('Mortgage Calculator'!$D$10,B204-1))</f>
        <v>0</v>
      </c>
      <c r="D204" s="30">
        <f>IF(B204="","",INT((B204-1)/12)+1)</f>
        <v>0</v>
      </c>
      <c r="E204" s="32">
        <f>IF(B204="","",K203)</f>
        <v>0</v>
      </c>
      <c r="F204" s="32">
        <f>IF(B204="","",IF(B204&gt;='Mortgage Calculator'!$D$22,E204+I204,MIN('Mortgage Calculator'!$D$23,E204+I204)))</f>
        <v>0</v>
      </c>
      <c r="G204" s="33"/>
      <c r="H204" s="32">
        <f>IF(B204="","",MAX(0,MIN('Mortgage Calculator'!$D$17+N(G204),E204+I204-F204)))</f>
        <v>0</v>
      </c>
      <c r="I204" s="32">
        <f>IF(B204="","",ROUND(E204*'Mortgage Calculator'!$D$8/12,2))</f>
        <v>0</v>
      </c>
      <c r="J204" s="32">
        <f>IF(B204="","",F204+H204-I204)</f>
        <v>0</v>
      </c>
      <c r="K204" s="34">
        <f>IF(B204="","",ROUND(E204-J204,2))</f>
        <v>0</v>
      </c>
      <c r="L204" s="35">
        <f>IF(B204="","",L203+I204)</f>
        <v>0</v>
      </c>
      <c r="M204" s="32">
        <f>IF(B204="","",IF(AND('Mortgage Calculator'!$D$21/'Mortgage Calculator'!$D$6&gt;0.8,E204/'Mortgage Calculator'!$D$6&gt;0.78),ROUND('Mortgage Calculator'!$D$21*'Mortgage Calculator'!$D$15/12,2),0))</f>
        <v>0</v>
      </c>
      <c r="N204" s="36">
        <f>IF(B204="","",1-K204/'Mortgage Calculator'!$D$6)</f>
        <v>0</v>
      </c>
    </row>
    <row r="205" spans="2:14">
      <c r="B205" s="30">
        <f>IF(B204="","",IF(K204&gt;0.005,B204+1,""))</f>
        <v>0</v>
      </c>
      <c r="C205" s="31">
        <f>IF(B205="","",EDATE('Mortgage Calculator'!$D$10,B205-1))</f>
        <v>0</v>
      </c>
      <c r="D205" s="30">
        <f>IF(B205="","",INT((B205-1)/12)+1)</f>
        <v>0</v>
      </c>
      <c r="E205" s="32">
        <f>IF(B205="","",K204)</f>
        <v>0</v>
      </c>
      <c r="F205" s="32">
        <f>IF(B205="","",IF(B205&gt;='Mortgage Calculator'!$D$22,E205+I205,MIN('Mortgage Calculator'!$D$23,E205+I205)))</f>
        <v>0</v>
      </c>
      <c r="G205" s="33"/>
      <c r="H205" s="32">
        <f>IF(B205="","",MAX(0,MIN('Mortgage Calculator'!$D$17+N(G205),E205+I205-F205)))</f>
        <v>0</v>
      </c>
      <c r="I205" s="32">
        <f>IF(B205="","",ROUND(E205*'Mortgage Calculator'!$D$8/12,2))</f>
        <v>0</v>
      </c>
      <c r="J205" s="32">
        <f>IF(B205="","",F205+H205-I205)</f>
        <v>0</v>
      </c>
      <c r="K205" s="34">
        <f>IF(B205="","",ROUND(E205-J205,2))</f>
        <v>0</v>
      </c>
      <c r="L205" s="35">
        <f>IF(B205="","",L204+I205)</f>
        <v>0</v>
      </c>
      <c r="M205" s="32">
        <f>IF(B205="","",IF(AND('Mortgage Calculator'!$D$21/'Mortgage Calculator'!$D$6&gt;0.8,E205/'Mortgage Calculator'!$D$6&gt;0.78),ROUND('Mortgage Calculator'!$D$21*'Mortgage Calculator'!$D$15/12,2),0))</f>
        <v>0</v>
      </c>
      <c r="N205" s="36">
        <f>IF(B205="","",1-K205/'Mortgage Calculator'!$D$6)</f>
        <v>0</v>
      </c>
    </row>
    <row r="206" spans="2:14">
      <c r="B206" s="30">
        <f>IF(B205="","",IF(K205&gt;0.005,B205+1,""))</f>
        <v>0</v>
      </c>
      <c r="C206" s="31">
        <f>IF(B206="","",EDATE('Mortgage Calculator'!$D$10,B206-1))</f>
        <v>0</v>
      </c>
      <c r="D206" s="30">
        <f>IF(B206="","",INT((B206-1)/12)+1)</f>
        <v>0</v>
      </c>
      <c r="E206" s="32">
        <f>IF(B206="","",K205)</f>
        <v>0</v>
      </c>
      <c r="F206" s="32">
        <f>IF(B206="","",IF(B206&gt;='Mortgage Calculator'!$D$22,E206+I206,MIN('Mortgage Calculator'!$D$23,E206+I206)))</f>
        <v>0</v>
      </c>
      <c r="G206" s="33"/>
      <c r="H206" s="32">
        <f>IF(B206="","",MAX(0,MIN('Mortgage Calculator'!$D$17+N(G206),E206+I206-F206)))</f>
        <v>0</v>
      </c>
      <c r="I206" s="32">
        <f>IF(B206="","",ROUND(E206*'Mortgage Calculator'!$D$8/12,2))</f>
        <v>0</v>
      </c>
      <c r="J206" s="32">
        <f>IF(B206="","",F206+H206-I206)</f>
        <v>0</v>
      </c>
      <c r="K206" s="34">
        <f>IF(B206="","",ROUND(E206-J206,2))</f>
        <v>0</v>
      </c>
      <c r="L206" s="35">
        <f>IF(B206="","",L205+I206)</f>
        <v>0</v>
      </c>
      <c r="M206" s="32">
        <f>IF(B206="","",IF(AND('Mortgage Calculator'!$D$21/'Mortgage Calculator'!$D$6&gt;0.8,E206/'Mortgage Calculator'!$D$6&gt;0.78),ROUND('Mortgage Calculator'!$D$21*'Mortgage Calculator'!$D$15/12,2),0))</f>
        <v>0</v>
      </c>
      <c r="N206" s="36">
        <f>IF(B206="","",1-K206/'Mortgage Calculator'!$D$6)</f>
        <v>0</v>
      </c>
    </row>
    <row r="207" spans="2:14">
      <c r="B207" s="30">
        <f>IF(B206="","",IF(K206&gt;0.005,B206+1,""))</f>
        <v>0</v>
      </c>
      <c r="C207" s="31">
        <f>IF(B207="","",EDATE('Mortgage Calculator'!$D$10,B207-1))</f>
        <v>0</v>
      </c>
      <c r="D207" s="30">
        <f>IF(B207="","",INT((B207-1)/12)+1)</f>
        <v>0</v>
      </c>
      <c r="E207" s="32">
        <f>IF(B207="","",K206)</f>
        <v>0</v>
      </c>
      <c r="F207" s="32">
        <f>IF(B207="","",IF(B207&gt;='Mortgage Calculator'!$D$22,E207+I207,MIN('Mortgage Calculator'!$D$23,E207+I207)))</f>
        <v>0</v>
      </c>
      <c r="G207" s="33"/>
      <c r="H207" s="32">
        <f>IF(B207="","",MAX(0,MIN('Mortgage Calculator'!$D$17+N(G207),E207+I207-F207)))</f>
        <v>0</v>
      </c>
      <c r="I207" s="32">
        <f>IF(B207="","",ROUND(E207*'Mortgage Calculator'!$D$8/12,2))</f>
        <v>0</v>
      </c>
      <c r="J207" s="32">
        <f>IF(B207="","",F207+H207-I207)</f>
        <v>0</v>
      </c>
      <c r="K207" s="34">
        <f>IF(B207="","",ROUND(E207-J207,2))</f>
        <v>0</v>
      </c>
      <c r="L207" s="35">
        <f>IF(B207="","",L206+I207)</f>
        <v>0</v>
      </c>
      <c r="M207" s="32">
        <f>IF(B207="","",IF(AND('Mortgage Calculator'!$D$21/'Mortgage Calculator'!$D$6&gt;0.8,E207/'Mortgage Calculator'!$D$6&gt;0.78),ROUND('Mortgage Calculator'!$D$21*'Mortgage Calculator'!$D$15/12,2),0))</f>
        <v>0</v>
      </c>
      <c r="N207" s="36">
        <f>IF(B207="","",1-K207/'Mortgage Calculator'!$D$6)</f>
        <v>0</v>
      </c>
    </row>
    <row r="208" spans="2:14">
      <c r="B208" s="30">
        <f>IF(B207="","",IF(K207&gt;0.005,B207+1,""))</f>
        <v>0</v>
      </c>
      <c r="C208" s="31">
        <f>IF(B208="","",EDATE('Mortgage Calculator'!$D$10,B208-1))</f>
        <v>0</v>
      </c>
      <c r="D208" s="30">
        <f>IF(B208="","",INT((B208-1)/12)+1)</f>
        <v>0</v>
      </c>
      <c r="E208" s="32">
        <f>IF(B208="","",K207)</f>
        <v>0</v>
      </c>
      <c r="F208" s="32">
        <f>IF(B208="","",IF(B208&gt;='Mortgage Calculator'!$D$22,E208+I208,MIN('Mortgage Calculator'!$D$23,E208+I208)))</f>
        <v>0</v>
      </c>
      <c r="G208" s="33"/>
      <c r="H208" s="32">
        <f>IF(B208="","",MAX(0,MIN('Mortgage Calculator'!$D$17+N(G208),E208+I208-F208)))</f>
        <v>0</v>
      </c>
      <c r="I208" s="32">
        <f>IF(B208="","",ROUND(E208*'Mortgage Calculator'!$D$8/12,2))</f>
        <v>0</v>
      </c>
      <c r="J208" s="32">
        <f>IF(B208="","",F208+H208-I208)</f>
        <v>0</v>
      </c>
      <c r="K208" s="34">
        <f>IF(B208="","",ROUND(E208-J208,2))</f>
        <v>0</v>
      </c>
      <c r="L208" s="35">
        <f>IF(B208="","",L207+I208)</f>
        <v>0</v>
      </c>
      <c r="M208" s="32">
        <f>IF(B208="","",IF(AND('Mortgage Calculator'!$D$21/'Mortgage Calculator'!$D$6&gt;0.8,E208/'Mortgage Calculator'!$D$6&gt;0.78),ROUND('Mortgage Calculator'!$D$21*'Mortgage Calculator'!$D$15/12,2),0))</f>
        <v>0</v>
      </c>
      <c r="N208" s="36">
        <f>IF(B208="","",1-K208/'Mortgage Calculator'!$D$6)</f>
        <v>0</v>
      </c>
    </row>
    <row r="209" spans="2:14">
      <c r="B209" s="30">
        <f>IF(B208="","",IF(K208&gt;0.005,B208+1,""))</f>
        <v>0</v>
      </c>
      <c r="C209" s="31">
        <f>IF(B209="","",EDATE('Mortgage Calculator'!$D$10,B209-1))</f>
        <v>0</v>
      </c>
      <c r="D209" s="30">
        <f>IF(B209="","",INT((B209-1)/12)+1)</f>
        <v>0</v>
      </c>
      <c r="E209" s="32">
        <f>IF(B209="","",K208)</f>
        <v>0</v>
      </c>
      <c r="F209" s="32">
        <f>IF(B209="","",IF(B209&gt;='Mortgage Calculator'!$D$22,E209+I209,MIN('Mortgage Calculator'!$D$23,E209+I209)))</f>
        <v>0</v>
      </c>
      <c r="G209" s="33"/>
      <c r="H209" s="32">
        <f>IF(B209="","",MAX(0,MIN('Mortgage Calculator'!$D$17+N(G209),E209+I209-F209)))</f>
        <v>0</v>
      </c>
      <c r="I209" s="32">
        <f>IF(B209="","",ROUND(E209*'Mortgage Calculator'!$D$8/12,2))</f>
        <v>0</v>
      </c>
      <c r="J209" s="32">
        <f>IF(B209="","",F209+H209-I209)</f>
        <v>0</v>
      </c>
      <c r="K209" s="34">
        <f>IF(B209="","",ROUND(E209-J209,2))</f>
        <v>0</v>
      </c>
      <c r="L209" s="35">
        <f>IF(B209="","",L208+I209)</f>
        <v>0</v>
      </c>
      <c r="M209" s="32">
        <f>IF(B209="","",IF(AND('Mortgage Calculator'!$D$21/'Mortgage Calculator'!$D$6&gt;0.8,E209/'Mortgage Calculator'!$D$6&gt;0.78),ROUND('Mortgage Calculator'!$D$21*'Mortgage Calculator'!$D$15/12,2),0))</f>
        <v>0</v>
      </c>
      <c r="N209" s="36">
        <f>IF(B209="","",1-K209/'Mortgage Calculator'!$D$6)</f>
        <v>0</v>
      </c>
    </row>
    <row r="210" spans="2:14">
      <c r="B210" s="30">
        <f>IF(B209="","",IF(K209&gt;0.005,B209+1,""))</f>
        <v>0</v>
      </c>
      <c r="C210" s="31">
        <f>IF(B210="","",EDATE('Mortgage Calculator'!$D$10,B210-1))</f>
        <v>0</v>
      </c>
      <c r="D210" s="30">
        <f>IF(B210="","",INT((B210-1)/12)+1)</f>
        <v>0</v>
      </c>
      <c r="E210" s="32">
        <f>IF(B210="","",K209)</f>
        <v>0</v>
      </c>
      <c r="F210" s="32">
        <f>IF(B210="","",IF(B210&gt;='Mortgage Calculator'!$D$22,E210+I210,MIN('Mortgage Calculator'!$D$23,E210+I210)))</f>
        <v>0</v>
      </c>
      <c r="G210" s="33"/>
      <c r="H210" s="32">
        <f>IF(B210="","",MAX(0,MIN('Mortgage Calculator'!$D$17+N(G210),E210+I210-F210)))</f>
        <v>0</v>
      </c>
      <c r="I210" s="32">
        <f>IF(B210="","",ROUND(E210*'Mortgage Calculator'!$D$8/12,2))</f>
        <v>0</v>
      </c>
      <c r="J210" s="32">
        <f>IF(B210="","",F210+H210-I210)</f>
        <v>0</v>
      </c>
      <c r="K210" s="34">
        <f>IF(B210="","",ROUND(E210-J210,2))</f>
        <v>0</v>
      </c>
      <c r="L210" s="35">
        <f>IF(B210="","",L209+I210)</f>
        <v>0</v>
      </c>
      <c r="M210" s="32">
        <f>IF(B210="","",IF(AND('Mortgage Calculator'!$D$21/'Mortgage Calculator'!$D$6&gt;0.8,E210/'Mortgage Calculator'!$D$6&gt;0.78),ROUND('Mortgage Calculator'!$D$21*'Mortgage Calculator'!$D$15/12,2),0))</f>
        <v>0</v>
      </c>
      <c r="N210" s="36">
        <f>IF(B210="","",1-K210/'Mortgage Calculator'!$D$6)</f>
        <v>0</v>
      </c>
    </row>
    <row r="211" spans="2:14">
      <c r="B211" s="30">
        <f>IF(B210="","",IF(K210&gt;0.005,B210+1,""))</f>
        <v>0</v>
      </c>
      <c r="C211" s="31">
        <f>IF(B211="","",EDATE('Mortgage Calculator'!$D$10,B211-1))</f>
        <v>0</v>
      </c>
      <c r="D211" s="30">
        <f>IF(B211="","",INT((B211-1)/12)+1)</f>
        <v>0</v>
      </c>
      <c r="E211" s="32">
        <f>IF(B211="","",K210)</f>
        <v>0</v>
      </c>
      <c r="F211" s="32">
        <f>IF(B211="","",IF(B211&gt;='Mortgage Calculator'!$D$22,E211+I211,MIN('Mortgage Calculator'!$D$23,E211+I211)))</f>
        <v>0</v>
      </c>
      <c r="G211" s="33"/>
      <c r="H211" s="32">
        <f>IF(B211="","",MAX(0,MIN('Mortgage Calculator'!$D$17+N(G211),E211+I211-F211)))</f>
        <v>0</v>
      </c>
      <c r="I211" s="32">
        <f>IF(B211="","",ROUND(E211*'Mortgage Calculator'!$D$8/12,2))</f>
        <v>0</v>
      </c>
      <c r="J211" s="32">
        <f>IF(B211="","",F211+H211-I211)</f>
        <v>0</v>
      </c>
      <c r="K211" s="34">
        <f>IF(B211="","",ROUND(E211-J211,2))</f>
        <v>0</v>
      </c>
      <c r="L211" s="35">
        <f>IF(B211="","",L210+I211)</f>
        <v>0</v>
      </c>
      <c r="M211" s="32">
        <f>IF(B211="","",IF(AND('Mortgage Calculator'!$D$21/'Mortgage Calculator'!$D$6&gt;0.8,E211/'Mortgage Calculator'!$D$6&gt;0.78),ROUND('Mortgage Calculator'!$D$21*'Mortgage Calculator'!$D$15/12,2),0))</f>
        <v>0</v>
      </c>
      <c r="N211" s="36">
        <f>IF(B211="","",1-K211/'Mortgage Calculator'!$D$6)</f>
        <v>0</v>
      </c>
    </row>
    <row r="212" spans="2:14">
      <c r="B212" s="30">
        <f>IF(B211="","",IF(K211&gt;0.005,B211+1,""))</f>
        <v>0</v>
      </c>
      <c r="C212" s="31">
        <f>IF(B212="","",EDATE('Mortgage Calculator'!$D$10,B212-1))</f>
        <v>0</v>
      </c>
      <c r="D212" s="30">
        <f>IF(B212="","",INT((B212-1)/12)+1)</f>
        <v>0</v>
      </c>
      <c r="E212" s="32">
        <f>IF(B212="","",K211)</f>
        <v>0</v>
      </c>
      <c r="F212" s="32">
        <f>IF(B212="","",IF(B212&gt;='Mortgage Calculator'!$D$22,E212+I212,MIN('Mortgage Calculator'!$D$23,E212+I212)))</f>
        <v>0</v>
      </c>
      <c r="G212" s="33"/>
      <c r="H212" s="32">
        <f>IF(B212="","",MAX(0,MIN('Mortgage Calculator'!$D$17+N(G212),E212+I212-F212)))</f>
        <v>0</v>
      </c>
      <c r="I212" s="32">
        <f>IF(B212="","",ROUND(E212*'Mortgage Calculator'!$D$8/12,2))</f>
        <v>0</v>
      </c>
      <c r="J212" s="32">
        <f>IF(B212="","",F212+H212-I212)</f>
        <v>0</v>
      </c>
      <c r="K212" s="34">
        <f>IF(B212="","",ROUND(E212-J212,2))</f>
        <v>0</v>
      </c>
      <c r="L212" s="35">
        <f>IF(B212="","",L211+I212)</f>
        <v>0</v>
      </c>
      <c r="M212" s="32">
        <f>IF(B212="","",IF(AND('Mortgage Calculator'!$D$21/'Mortgage Calculator'!$D$6&gt;0.8,E212/'Mortgage Calculator'!$D$6&gt;0.78),ROUND('Mortgage Calculator'!$D$21*'Mortgage Calculator'!$D$15/12,2),0))</f>
        <v>0</v>
      </c>
      <c r="N212" s="36">
        <f>IF(B212="","",1-K212/'Mortgage Calculator'!$D$6)</f>
        <v>0</v>
      </c>
    </row>
    <row r="213" spans="2:14">
      <c r="B213" s="30">
        <f>IF(B212="","",IF(K212&gt;0.005,B212+1,""))</f>
        <v>0</v>
      </c>
      <c r="C213" s="31">
        <f>IF(B213="","",EDATE('Mortgage Calculator'!$D$10,B213-1))</f>
        <v>0</v>
      </c>
      <c r="D213" s="30">
        <f>IF(B213="","",INT((B213-1)/12)+1)</f>
        <v>0</v>
      </c>
      <c r="E213" s="32">
        <f>IF(B213="","",K212)</f>
        <v>0</v>
      </c>
      <c r="F213" s="32">
        <f>IF(B213="","",IF(B213&gt;='Mortgage Calculator'!$D$22,E213+I213,MIN('Mortgage Calculator'!$D$23,E213+I213)))</f>
        <v>0</v>
      </c>
      <c r="G213" s="33"/>
      <c r="H213" s="32">
        <f>IF(B213="","",MAX(0,MIN('Mortgage Calculator'!$D$17+N(G213),E213+I213-F213)))</f>
        <v>0</v>
      </c>
      <c r="I213" s="32">
        <f>IF(B213="","",ROUND(E213*'Mortgage Calculator'!$D$8/12,2))</f>
        <v>0</v>
      </c>
      <c r="J213" s="32">
        <f>IF(B213="","",F213+H213-I213)</f>
        <v>0</v>
      </c>
      <c r="K213" s="34">
        <f>IF(B213="","",ROUND(E213-J213,2))</f>
        <v>0</v>
      </c>
      <c r="L213" s="35">
        <f>IF(B213="","",L212+I213)</f>
        <v>0</v>
      </c>
      <c r="M213" s="32">
        <f>IF(B213="","",IF(AND('Mortgage Calculator'!$D$21/'Mortgage Calculator'!$D$6&gt;0.8,E213/'Mortgage Calculator'!$D$6&gt;0.78),ROUND('Mortgage Calculator'!$D$21*'Mortgage Calculator'!$D$15/12,2),0))</f>
        <v>0</v>
      </c>
      <c r="N213" s="36">
        <f>IF(B213="","",1-K213/'Mortgage Calculator'!$D$6)</f>
        <v>0</v>
      </c>
    </row>
    <row r="214" spans="2:14">
      <c r="B214" s="30">
        <f>IF(B213="","",IF(K213&gt;0.005,B213+1,""))</f>
        <v>0</v>
      </c>
      <c r="C214" s="31">
        <f>IF(B214="","",EDATE('Mortgage Calculator'!$D$10,B214-1))</f>
        <v>0</v>
      </c>
      <c r="D214" s="30">
        <f>IF(B214="","",INT((B214-1)/12)+1)</f>
        <v>0</v>
      </c>
      <c r="E214" s="32">
        <f>IF(B214="","",K213)</f>
        <v>0</v>
      </c>
      <c r="F214" s="32">
        <f>IF(B214="","",IF(B214&gt;='Mortgage Calculator'!$D$22,E214+I214,MIN('Mortgage Calculator'!$D$23,E214+I214)))</f>
        <v>0</v>
      </c>
      <c r="G214" s="33"/>
      <c r="H214" s="32">
        <f>IF(B214="","",MAX(0,MIN('Mortgage Calculator'!$D$17+N(G214),E214+I214-F214)))</f>
        <v>0</v>
      </c>
      <c r="I214" s="32">
        <f>IF(B214="","",ROUND(E214*'Mortgage Calculator'!$D$8/12,2))</f>
        <v>0</v>
      </c>
      <c r="J214" s="32">
        <f>IF(B214="","",F214+H214-I214)</f>
        <v>0</v>
      </c>
      <c r="K214" s="34">
        <f>IF(B214="","",ROUND(E214-J214,2))</f>
        <v>0</v>
      </c>
      <c r="L214" s="35">
        <f>IF(B214="","",L213+I214)</f>
        <v>0</v>
      </c>
      <c r="M214" s="32">
        <f>IF(B214="","",IF(AND('Mortgage Calculator'!$D$21/'Mortgage Calculator'!$D$6&gt;0.8,E214/'Mortgage Calculator'!$D$6&gt;0.78),ROUND('Mortgage Calculator'!$D$21*'Mortgage Calculator'!$D$15/12,2),0))</f>
        <v>0</v>
      </c>
      <c r="N214" s="36">
        <f>IF(B214="","",1-K214/'Mortgage Calculator'!$D$6)</f>
        <v>0</v>
      </c>
    </row>
    <row r="215" spans="2:14">
      <c r="B215" s="30">
        <f>IF(B214="","",IF(K214&gt;0.005,B214+1,""))</f>
        <v>0</v>
      </c>
      <c r="C215" s="31">
        <f>IF(B215="","",EDATE('Mortgage Calculator'!$D$10,B215-1))</f>
        <v>0</v>
      </c>
      <c r="D215" s="30">
        <f>IF(B215="","",INT((B215-1)/12)+1)</f>
        <v>0</v>
      </c>
      <c r="E215" s="32">
        <f>IF(B215="","",K214)</f>
        <v>0</v>
      </c>
      <c r="F215" s="32">
        <f>IF(B215="","",IF(B215&gt;='Mortgage Calculator'!$D$22,E215+I215,MIN('Mortgage Calculator'!$D$23,E215+I215)))</f>
        <v>0</v>
      </c>
      <c r="G215" s="33"/>
      <c r="H215" s="32">
        <f>IF(B215="","",MAX(0,MIN('Mortgage Calculator'!$D$17+N(G215),E215+I215-F215)))</f>
        <v>0</v>
      </c>
      <c r="I215" s="32">
        <f>IF(B215="","",ROUND(E215*'Mortgage Calculator'!$D$8/12,2))</f>
        <v>0</v>
      </c>
      <c r="J215" s="32">
        <f>IF(B215="","",F215+H215-I215)</f>
        <v>0</v>
      </c>
      <c r="K215" s="34">
        <f>IF(B215="","",ROUND(E215-J215,2))</f>
        <v>0</v>
      </c>
      <c r="L215" s="35">
        <f>IF(B215="","",L214+I215)</f>
        <v>0</v>
      </c>
      <c r="M215" s="32">
        <f>IF(B215="","",IF(AND('Mortgage Calculator'!$D$21/'Mortgage Calculator'!$D$6&gt;0.8,E215/'Mortgage Calculator'!$D$6&gt;0.78),ROUND('Mortgage Calculator'!$D$21*'Mortgage Calculator'!$D$15/12,2),0))</f>
        <v>0</v>
      </c>
      <c r="N215" s="36">
        <f>IF(B215="","",1-K215/'Mortgage Calculator'!$D$6)</f>
        <v>0</v>
      </c>
    </row>
    <row r="216" spans="2:14">
      <c r="B216" s="30">
        <f>IF(B215="","",IF(K215&gt;0.005,B215+1,""))</f>
        <v>0</v>
      </c>
      <c r="C216" s="31">
        <f>IF(B216="","",EDATE('Mortgage Calculator'!$D$10,B216-1))</f>
        <v>0</v>
      </c>
      <c r="D216" s="30">
        <f>IF(B216="","",INT((B216-1)/12)+1)</f>
        <v>0</v>
      </c>
      <c r="E216" s="32">
        <f>IF(B216="","",K215)</f>
        <v>0</v>
      </c>
      <c r="F216" s="32">
        <f>IF(B216="","",IF(B216&gt;='Mortgage Calculator'!$D$22,E216+I216,MIN('Mortgage Calculator'!$D$23,E216+I216)))</f>
        <v>0</v>
      </c>
      <c r="G216" s="33"/>
      <c r="H216" s="32">
        <f>IF(B216="","",MAX(0,MIN('Mortgage Calculator'!$D$17+N(G216),E216+I216-F216)))</f>
        <v>0</v>
      </c>
      <c r="I216" s="32">
        <f>IF(B216="","",ROUND(E216*'Mortgage Calculator'!$D$8/12,2))</f>
        <v>0</v>
      </c>
      <c r="J216" s="32">
        <f>IF(B216="","",F216+H216-I216)</f>
        <v>0</v>
      </c>
      <c r="K216" s="34">
        <f>IF(B216="","",ROUND(E216-J216,2))</f>
        <v>0</v>
      </c>
      <c r="L216" s="35">
        <f>IF(B216="","",L215+I216)</f>
        <v>0</v>
      </c>
      <c r="M216" s="32">
        <f>IF(B216="","",IF(AND('Mortgage Calculator'!$D$21/'Mortgage Calculator'!$D$6&gt;0.8,E216/'Mortgage Calculator'!$D$6&gt;0.78),ROUND('Mortgage Calculator'!$D$21*'Mortgage Calculator'!$D$15/12,2),0))</f>
        <v>0</v>
      </c>
      <c r="N216" s="36">
        <f>IF(B216="","",1-K216/'Mortgage Calculator'!$D$6)</f>
        <v>0</v>
      </c>
    </row>
    <row r="217" spans="2:14">
      <c r="B217" s="30">
        <f>IF(B216="","",IF(K216&gt;0.005,B216+1,""))</f>
        <v>0</v>
      </c>
      <c r="C217" s="31">
        <f>IF(B217="","",EDATE('Mortgage Calculator'!$D$10,B217-1))</f>
        <v>0</v>
      </c>
      <c r="D217" s="30">
        <f>IF(B217="","",INT((B217-1)/12)+1)</f>
        <v>0</v>
      </c>
      <c r="E217" s="32">
        <f>IF(B217="","",K216)</f>
        <v>0</v>
      </c>
      <c r="F217" s="32">
        <f>IF(B217="","",IF(B217&gt;='Mortgage Calculator'!$D$22,E217+I217,MIN('Mortgage Calculator'!$D$23,E217+I217)))</f>
        <v>0</v>
      </c>
      <c r="G217" s="33"/>
      <c r="H217" s="32">
        <f>IF(B217="","",MAX(0,MIN('Mortgage Calculator'!$D$17+N(G217),E217+I217-F217)))</f>
        <v>0</v>
      </c>
      <c r="I217" s="32">
        <f>IF(B217="","",ROUND(E217*'Mortgage Calculator'!$D$8/12,2))</f>
        <v>0</v>
      </c>
      <c r="J217" s="32">
        <f>IF(B217="","",F217+H217-I217)</f>
        <v>0</v>
      </c>
      <c r="K217" s="34">
        <f>IF(B217="","",ROUND(E217-J217,2))</f>
        <v>0</v>
      </c>
      <c r="L217" s="35">
        <f>IF(B217="","",L216+I217)</f>
        <v>0</v>
      </c>
      <c r="M217" s="32">
        <f>IF(B217="","",IF(AND('Mortgage Calculator'!$D$21/'Mortgage Calculator'!$D$6&gt;0.8,E217/'Mortgage Calculator'!$D$6&gt;0.78),ROUND('Mortgage Calculator'!$D$21*'Mortgage Calculator'!$D$15/12,2),0))</f>
        <v>0</v>
      </c>
      <c r="N217" s="36">
        <f>IF(B217="","",1-K217/'Mortgage Calculator'!$D$6)</f>
        <v>0</v>
      </c>
    </row>
    <row r="218" spans="2:14">
      <c r="B218" s="30">
        <f>IF(B217="","",IF(K217&gt;0.005,B217+1,""))</f>
        <v>0</v>
      </c>
      <c r="C218" s="31">
        <f>IF(B218="","",EDATE('Mortgage Calculator'!$D$10,B218-1))</f>
        <v>0</v>
      </c>
      <c r="D218" s="30">
        <f>IF(B218="","",INT((B218-1)/12)+1)</f>
        <v>0</v>
      </c>
      <c r="E218" s="32">
        <f>IF(B218="","",K217)</f>
        <v>0</v>
      </c>
      <c r="F218" s="32">
        <f>IF(B218="","",IF(B218&gt;='Mortgage Calculator'!$D$22,E218+I218,MIN('Mortgage Calculator'!$D$23,E218+I218)))</f>
        <v>0</v>
      </c>
      <c r="G218" s="33"/>
      <c r="H218" s="32">
        <f>IF(B218="","",MAX(0,MIN('Mortgage Calculator'!$D$17+N(G218),E218+I218-F218)))</f>
        <v>0</v>
      </c>
      <c r="I218" s="32">
        <f>IF(B218="","",ROUND(E218*'Mortgage Calculator'!$D$8/12,2))</f>
        <v>0</v>
      </c>
      <c r="J218" s="32">
        <f>IF(B218="","",F218+H218-I218)</f>
        <v>0</v>
      </c>
      <c r="K218" s="34">
        <f>IF(B218="","",ROUND(E218-J218,2))</f>
        <v>0</v>
      </c>
      <c r="L218" s="35">
        <f>IF(B218="","",L217+I218)</f>
        <v>0</v>
      </c>
      <c r="M218" s="32">
        <f>IF(B218="","",IF(AND('Mortgage Calculator'!$D$21/'Mortgage Calculator'!$D$6&gt;0.8,E218/'Mortgage Calculator'!$D$6&gt;0.78),ROUND('Mortgage Calculator'!$D$21*'Mortgage Calculator'!$D$15/12,2),0))</f>
        <v>0</v>
      </c>
      <c r="N218" s="36">
        <f>IF(B218="","",1-K218/'Mortgage Calculator'!$D$6)</f>
        <v>0</v>
      </c>
    </row>
    <row r="219" spans="2:14">
      <c r="B219" s="30">
        <f>IF(B218="","",IF(K218&gt;0.005,B218+1,""))</f>
        <v>0</v>
      </c>
      <c r="C219" s="31">
        <f>IF(B219="","",EDATE('Mortgage Calculator'!$D$10,B219-1))</f>
        <v>0</v>
      </c>
      <c r="D219" s="30">
        <f>IF(B219="","",INT((B219-1)/12)+1)</f>
        <v>0</v>
      </c>
      <c r="E219" s="32">
        <f>IF(B219="","",K218)</f>
        <v>0</v>
      </c>
      <c r="F219" s="32">
        <f>IF(B219="","",IF(B219&gt;='Mortgage Calculator'!$D$22,E219+I219,MIN('Mortgage Calculator'!$D$23,E219+I219)))</f>
        <v>0</v>
      </c>
      <c r="G219" s="33"/>
      <c r="H219" s="32">
        <f>IF(B219="","",MAX(0,MIN('Mortgage Calculator'!$D$17+N(G219),E219+I219-F219)))</f>
        <v>0</v>
      </c>
      <c r="I219" s="32">
        <f>IF(B219="","",ROUND(E219*'Mortgage Calculator'!$D$8/12,2))</f>
        <v>0</v>
      </c>
      <c r="J219" s="32">
        <f>IF(B219="","",F219+H219-I219)</f>
        <v>0</v>
      </c>
      <c r="K219" s="34">
        <f>IF(B219="","",ROUND(E219-J219,2))</f>
        <v>0</v>
      </c>
      <c r="L219" s="35">
        <f>IF(B219="","",L218+I219)</f>
        <v>0</v>
      </c>
      <c r="M219" s="32">
        <f>IF(B219="","",IF(AND('Mortgage Calculator'!$D$21/'Mortgage Calculator'!$D$6&gt;0.8,E219/'Mortgage Calculator'!$D$6&gt;0.78),ROUND('Mortgage Calculator'!$D$21*'Mortgage Calculator'!$D$15/12,2),0))</f>
        <v>0</v>
      </c>
      <c r="N219" s="36">
        <f>IF(B219="","",1-K219/'Mortgage Calculator'!$D$6)</f>
        <v>0</v>
      </c>
    </row>
    <row r="220" spans="2:14">
      <c r="B220" s="30">
        <f>IF(B219="","",IF(K219&gt;0.005,B219+1,""))</f>
        <v>0</v>
      </c>
      <c r="C220" s="31">
        <f>IF(B220="","",EDATE('Mortgage Calculator'!$D$10,B220-1))</f>
        <v>0</v>
      </c>
      <c r="D220" s="30">
        <f>IF(B220="","",INT((B220-1)/12)+1)</f>
        <v>0</v>
      </c>
      <c r="E220" s="32">
        <f>IF(B220="","",K219)</f>
        <v>0</v>
      </c>
      <c r="F220" s="32">
        <f>IF(B220="","",IF(B220&gt;='Mortgage Calculator'!$D$22,E220+I220,MIN('Mortgage Calculator'!$D$23,E220+I220)))</f>
        <v>0</v>
      </c>
      <c r="G220" s="33"/>
      <c r="H220" s="32">
        <f>IF(B220="","",MAX(0,MIN('Mortgage Calculator'!$D$17+N(G220),E220+I220-F220)))</f>
        <v>0</v>
      </c>
      <c r="I220" s="32">
        <f>IF(B220="","",ROUND(E220*'Mortgage Calculator'!$D$8/12,2))</f>
        <v>0</v>
      </c>
      <c r="J220" s="32">
        <f>IF(B220="","",F220+H220-I220)</f>
        <v>0</v>
      </c>
      <c r="K220" s="34">
        <f>IF(B220="","",ROUND(E220-J220,2))</f>
        <v>0</v>
      </c>
      <c r="L220" s="35">
        <f>IF(B220="","",L219+I220)</f>
        <v>0</v>
      </c>
      <c r="M220" s="32">
        <f>IF(B220="","",IF(AND('Mortgage Calculator'!$D$21/'Mortgage Calculator'!$D$6&gt;0.8,E220/'Mortgage Calculator'!$D$6&gt;0.78),ROUND('Mortgage Calculator'!$D$21*'Mortgage Calculator'!$D$15/12,2),0))</f>
        <v>0</v>
      </c>
      <c r="N220" s="36">
        <f>IF(B220="","",1-K220/'Mortgage Calculator'!$D$6)</f>
        <v>0</v>
      </c>
    </row>
    <row r="221" spans="2:14">
      <c r="B221" s="30">
        <f>IF(B220="","",IF(K220&gt;0.005,B220+1,""))</f>
        <v>0</v>
      </c>
      <c r="C221" s="31">
        <f>IF(B221="","",EDATE('Mortgage Calculator'!$D$10,B221-1))</f>
        <v>0</v>
      </c>
      <c r="D221" s="30">
        <f>IF(B221="","",INT((B221-1)/12)+1)</f>
        <v>0</v>
      </c>
      <c r="E221" s="32">
        <f>IF(B221="","",K220)</f>
        <v>0</v>
      </c>
      <c r="F221" s="32">
        <f>IF(B221="","",IF(B221&gt;='Mortgage Calculator'!$D$22,E221+I221,MIN('Mortgage Calculator'!$D$23,E221+I221)))</f>
        <v>0</v>
      </c>
      <c r="G221" s="33"/>
      <c r="H221" s="32">
        <f>IF(B221="","",MAX(0,MIN('Mortgage Calculator'!$D$17+N(G221),E221+I221-F221)))</f>
        <v>0</v>
      </c>
      <c r="I221" s="32">
        <f>IF(B221="","",ROUND(E221*'Mortgage Calculator'!$D$8/12,2))</f>
        <v>0</v>
      </c>
      <c r="J221" s="32">
        <f>IF(B221="","",F221+H221-I221)</f>
        <v>0</v>
      </c>
      <c r="K221" s="34">
        <f>IF(B221="","",ROUND(E221-J221,2))</f>
        <v>0</v>
      </c>
      <c r="L221" s="35">
        <f>IF(B221="","",L220+I221)</f>
        <v>0</v>
      </c>
      <c r="M221" s="32">
        <f>IF(B221="","",IF(AND('Mortgage Calculator'!$D$21/'Mortgage Calculator'!$D$6&gt;0.8,E221/'Mortgage Calculator'!$D$6&gt;0.78),ROUND('Mortgage Calculator'!$D$21*'Mortgage Calculator'!$D$15/12,2),0))</f>
        <v>0</v>
      </c>
      <c r="N221" s="36">
        <f>IF(B221="","",1-K221/'Mortgage Calculator'!$D$6)</f>
        <v>0</v>
      </c>
    </row>
    <row r="222" spans="2:14">
      <c r="B222" s="30">
        <f>IF(B221="","",IF(K221&gt;0.005,B221+1,""))</f>
        <v>0</v>
      </c>
      <c r="C222" s="31">
        <f>IF(B222="","",EDATE('Mortgage Calculator'!$D$10,B222-1))</f>
        <v>0</v>
      </c>
      <c r="D222" s="30">
        <f>IF(B222="","",INT((B222-1)/12)+1)</f>
        <v>0</v>
      </c>
      <c r="E222" s="32">
        <f>IF(B222="","",K221)</f>
        <v>0</v>
      </c>
      <c r="F222" s="32">
        <f>IF(B222="","",IF(B222&gt;='Mortgage Calculator'!$D$22,E222+I222,MIN('Mortgage Calculator'!$D$23,E222+I222)))</f>
        <v>0</v>
      </c>
      <c r="G222" s="33"/>
      <c r="H222" s="32">
        <f>IF(B222="","",MAX(0,MIN('Mortgage Calculator'!$D$17+N(G222),E222+I222-F222)))</f>
        <v>0</v>
      </c>
      <c r="I222" s="32">
        <f>IF(B222="","",ROUND(E222*'Mortgage Calculator'!$D$8/12,2))</f>
        <v>0</v>
      </c>
      <c r="J222" s="32">
        <f>IF(B222="","",F222+H222-I222)</f>
        <v>0</v>
      </c>
      <c r="K222" s="34">
        <f>IF(B222="","",ROUND(E222-J222,2))</f>
        <v>0</v>
      </c>
      <c r="L222" s="35">
        <f>IF(B222="","",L221+I222)</f>
        <v>0</v>
      </c>
      <c r="M222" s="32">
        <f>IF(B222="","",IF(AND('Mortgage Calculator'!$D$21/'Mortgage Calculator'!$D$6&gt;0.8,E222/'Mortgage Calculator'!$D$6&gt;0.78),ROUND('Mortgage Calculator'!$D$21*'Mortgage Calculator'!$D$15/12,2),0))</f>
        <v>0</v>
      </c>
      <c r="N222" s="36">
        <f>IF(B222="","",1-K222/'Mortgage Calculator'!$D$6)</f>
        <v>0</v>
      </c>
    </row>
    <row r="223" spans="2:14">
      <c r="B223" s="30">
        <f>IF(B222="","",IF(K222&gt;0.005,B222+1,""))</f>
        <v>0</v>
      </c>
      <c r="C223" s="31">
        <f>IF(B223="","",EDATE('Mortgage Calculator'!$D$10,B223-1))</f>
        <v>0</v>
      </c>
      <c r="D223" s="30">
        <f>IF(B223="","",INT((B223-1)/12)+1)</f>
        <v>0</v>
      </c>
      <c r="E223" s="32">
        <f>IF(B223="","",K222)</f>
        <v>0</v>
      </c>
      <c r="F223" s="32">
        <f>IF(B223="","",IF(B223&gt;='Mortgage Calculator'!$D$22,E223+I223,MIN('Mortgage Calculator'!$D$23,E223+I223)))</f>
        <v>0</v>
      </c>
      <c r="G223" s="33"/>
      <c r="H223" s="32">
        <f>IF(B223="","",MAX(0,MIN('Mortgage Calculator'!$D$17+N(G223),E223+I223-F223)))</f>
        <v>0</v>
      </c>
      <c r="I223" s="32">
        <f>IF(B223="","",ROUND(E223*'Mortgage Calculator'!$D$8/12,2))</f>
        <v>0</v>
      </c>
      <c r="J223" s="32">
        <f>IF(B223="","",F223+H223-I223)</f>
        <v>0</v>
      </c>
      <c r="K223" s="34">
        <f>IF(B223="","",ROUND(E223-J223,2))</f>
        <v>0</v>
      </c>
      <c r="L223" s="35">
        <f>IF(B223="","",L222+I223)</f>
        <v>0</v>
      </c>
      <c r="M223" s="32">
        <f>IF(B223="","",IF(AND('Mortgage Calculator'!$D$21/'Mortgage Calculator'!$D$6&gt;0.8,E223/'Mortgage Calculator'!$D$6&gt;0.78),ROUND('Mortgage Calculator'!$D$21*'Mortgage Calculator'!$D$15/12,2),0))</f>
        <v>0</v>
      </c>
      <c r="N223" s="36">
        <f>IF(B223="","",1-K223/'Mortgage Calculator'!$D$6)</f>
        <v>0</v>
      </c>
    </row>
    <row r="224" spans="2:14">
      <c r="B224" s="30">
        <f>IF(B223="","",IF(K223&gt;0.005,B223+1,""))</f>
        <v>0</v>
      </c>
      <c r="C224" s="31">
        <f>IF(B224="","",EDATE('Mortgage Calculator'!$D$10,B224-1))</f>
        <v>0</v>
      </c>
      <c r="D224" s="30">
        <f>IF(B224="","",INT((B224-1)/12)+1)</f>
        <v>0</v>
      </c>
      <c r="E224" s="32">
        <f>IF(B224="","",K223)</f>
        <v>0</v>
      </c>
      <c r="F224" s="32">
        <f>IF(B224="","",IF(B224&gt;='Mortgage Calculator'!$D$22,E224+I224,MIN('Mortgage Calculator'!$D$23,E224+I224)))</f>
        <v>0</v>
      </c>
      <c r="G224" s="33"/>
      <c r="H224" s="32">
        <f>IF(B224="","",MAX(0,MIN('Mortgage Calculator'!$D$17+N(G224),E224+I224-F224)))</f>
        <v>0</v>
      </c>
      <c r="I224" s="32">
        <f>IF(B224="","",ROUND(E224*'Mortgage Calculator'!$D$8/12,2))</f>
        <v>0</v>
      </c>
      <c r="J224" s="32">
        <f>IF(B224="","",F224+H224-I224)</f>
        <v>0</v>
      </c>
      <c r="K224" s="34">
        <f>IF(B224="","",ROUND(E224-J224,2))</f>
        <v>0</v>
      </c>
      <c r="L224" s="35">
        <f>IF(B224="","",L223+I224)</f>
        <v>0</v>
      </c>
      <c r="M224" s="32">
        <f>IF(B224="","",IF(AND('Mortgage Calculator'!$D$21/'Mortgage Calculator'!$D$6&gt;0.8,E224/'Mortgage Calculator'!$D$6&gt;0.78),ROUND('Mortgage Calculator'!$D$21*'Mortgage Calculator'!$D$15/12,2),0))</f>
        <v>0</v>
      </c>
      <c r="N224" s="36">
        <f>IF(B224="","",1-K224/'Mortgage Calculator'!$D$6)</f>
        <v>0</v>
      </c>
    </row>
    <row r="225" spans="2:14">
      <c r="B225" s="30">
        <f>IF(B224="","",IF(K224&gt;0.005,B224+1,""))</f>
        <v>0</v>
      </c>
      <c r="C225" s="31">
        <f>IF(B225="","",EDATE('Mortgage Calculator'!$D$10,B225-1))</f>
        <v>0</v>
      </c>
      <c r="D225" s="30">
        <f>IF(B225="","",INT((B225-1)/12)+1)</f>
        <v>0</v>
      </c>
      <c r="E225" s="32">
        <f>IF(B225="","",K224)</f>
        <v>0</v>
      </c>
      <c r="F225" s="32">
        <f>IF(B225="","",IF(B225&gt;='Mortgage Calculator'!$D$22,E225+I225,MIN('Mortgage Calculator'!$D$23,E225+I225)))</f>
        <v>0</v>
      </c>
      <c r="G225" s="33"/>
      <c r="H225" s="32">
        <f>IF(B225="","",MAX(0,MIN('Mortgage Calculator'!$D$17+N(G225),E225+I225-F225)))</f>
        <v>0</v>
      </c>
      <c r="I225" s="32">
        <f>IF(B225="","",ROUND(E225*'Mortgage Calculator'!$D$8/12,2))</f>
        <v>0</v>
      </c>
      <c r="J225" s="32">
        <f>IF(B225="","",F225+H225-I225)</f>
        <v>0</v>
      </c>
      <c r="K225" s="34">
        <f>IF(B225="","",ROUND(E225-J225,2))</f>
        <v>0</v>
      </c>
      <c r="L225" s="35">
        <f>IF(B225="","",L224+I225)</f>
        <v>0</v>
      </c>
      <c r="M225" s="32">
        <f>IF(B225="","",IF(AND('Mortgage Calculator'!$D$21/'Mortgage Calculator'!$D$6&gt;0.8,E225/'Mortgage Calculator'!$D$6&gt;0.78),ROUND('Mortgage Calculator'!$D$21*'Mortgage Calculator'!$D$15/12,2),0))</f>
        <v>0</v>
      </c>
      <c r="N225" s="36">
        <f>IF(B225="","",1-K225/'Mortgage Calculator'!$D$6)</f>
        <v>0</v>
      </c>
    </row>
    <row r="226" spans="2:14">
      <c r="B226" s="30">
        <f>IF(B225="","",IF(K225&gt;0.005,B225+1,""))</f>
        <v>0</v>
      </c>
      <c r="C226" s="31">
        <f>IF(B226="","",EDATE('Mortgage Calculator'!$D$10,B226-1))</f>
        <v>0</v>
      </c>
      <c r="D226" s="30">
        <f>IF(B226="","",INT((B226-1)/12)+1)</f>
        <v>0</v>
      </c>
      <c r="E226" s="32">
        <f>IF(B226="","",K225)</f>
        <v>0</v>
      </c>
      <c r="F226" s="32">
        <f>IF(B226="","",IF(B226&gt;='Mortgage Calculator'!$D$22,E226+I226,MIN('Mortgage Calculator'!$D$23,E226+I226)))</f>
        <v>0</v>
      </c>
      <c r="G226" s="33"/>
      <c r="H226" s="32">
        <f>IF(B226="","",MAX(0,MIN('Mortgage Calculator'!$D$17+N(G226),E226+I226-F226)))</f>
        <v>0</v>
      </c>
      <c r="I226" s="32">
        <f>IF(B226="","",ROUND(E226*'Mortgage Calculator'!$D$8/12,2))</f>
        <v>0</v>
      </c>
      <c r="J226" s="32">
        <f>IF(B226="","",F226+H226-I226)</f>
        <v>0</v>
      </c>
      <c r="K226" s="34">
        <f>IF(B226="","",ROUND(E226-J226,2))</f>
        <v>0</v>
      </c>
      <c r="L226" s="35">
        <f>IF(B226="","",L225+I226)</f>
        <v>0</v>
      </c>
      <c r="M226" s="32">
        <f>IF(B226="","",IF(AND('Mortgage Calculator'!$D$21/'Mortgage Calculator'!$D$6&gt;0.8,E226/'Mortgage Calculator'!$D$6&gt;0.78),ROUND('Mortgage Calculator'!$D$21*'Mortgage Calculator'!$D$15/12,2),0))</f>
        <v>0</v>
      </c>
      <c r="N226" s="36">
        <f>IF(B226="","",1-K226/'Mortgage Calculator'!$D$6)</f>
        <v>0</v>
      </c>
    </row>
    <row r="227" spans="2:14">
      <c r="B227" s="30">
        <f>IF(B226="","",IF(K226&gt;0.005,B226+1,""))</f>
        <v>0</v>
      </c>
      <c r="C227" s="31">
        <f>IF(B227="","",EDATE('Mortgage Calculator'!$D$10,B227-1))</f>
        <v>0</v>
      </c>
      <c r="D227" s="30">
        <f>IF(B227="","",INT((B227-1)/12)+1)</f>
        <v>0</v>
      </c>
      <c r="E227" s="32">
        <f>IF(B227="","",K226)</f>
        <v>0</v>
      </c>
      <c r="F227" s="32">
        <f>IF(B227="","",IF(B227&gt;='Mortgage Calculator'!$D$22,E227+I227,MIN('Mortgage Calculator'!$D$23,E227+I227)))</f>
        <v>0</v>
      </c>
      <c r="G227" s="33"/>
      <c r="H227" s="32">
        <f>IF(B227="","",MAX(0,MIN('Mortgage Calculator'!$D$17+N(G227),E227+I227-F227)))</f>
        <v>0</v>
      </c>
      <c r="I227" s="32">
        <f>IF(B227="","",ROUND(E227*'Mortgage Calculator'!$D$8/12,2))</f>
        <v>0</v>
      </c>
      <c r="J227" s="32">
        <f>IF(B227="","",F227+H227-I227)</f>
        <v>0</v>
      </c>
      <c r="K227" s="34">
        <f>IF(B227="","",ROUND(E227-J227,2))</f>
        <v>0</v>
      </c>
      <c r="L227" s="35">
        <f>IF(B227="","",L226+I227)</f>
        <v>0</v>
      </c>
      <c r="M227" s="32">
        <f>IF(B227="","",IF(AND('Mortgage Calculator'!$D$21/'Mortgage Calculator'!$D$6&gt;0.8,E227/'Mortgage Calculator'!$D$6&gt;0.78),ROUND('Mortgage Calculator'!$D$21*'Mortgage Calculator'!$D$15/12,2),0))</f>
        <v>0</v>
      </c>
      <c r="N227" s="36">
        <f>IF(B227="","",1-K227/'Mortgage Calculator'!$D$6)</f>
        <v>0</v>
      </c>
    </row>
    <row r="228" spans="2:14">
      <c r="B228" s="30">
        <f>IF(B227="","",IF(K227&gt;0.005,B227+1,""))</f>
        <v>0</v>
      </c>
      <c r="C228" s="31">
        <f>IF(B228="","",EDATE('Mortgage Calculator'!$D$10,B228-1))</f>
        <v>0</v>
      </c>
      <c r="D228" s="30">
        <f>IF(B228="","",INT((B228-1)/12)+1)</f>
        <v>0</v>
      </c>
      <c r="E228" s="32">
        <f>IF(B228="","",K227)</f>
        <v>0</v>
      </c>
      <c r="F228" s="32">
        <f>IF(B228="","",IF(B228&gt;='Mortgage Calculator'!$D$22,E228+I228,MIN('Mortgage Calculator'!$D$23,E228+I228)))</f>
        <v>0</v>
      </c>
      <c r="G228" s="33"/>
      <c r="H228" s="32">
        <f>IF(B228="","",MAX(0,MIN('Mortgage Calculator'!$D$17+N(G228),E228+I228-F228)))</f>
        <v>0</v>
      </c>
      <c r="I228" s="32">
        <f>IF(B228="","",ROUND(E228*'Mortgage Calculator'!$D$8/12,2))</f>
        <v>0</v>
      </c>
      <c r="J228" s="32">
        <f>IF(B228="","",F228+H228-I228)</f>
        <v>0</v>
      </c>
      <c r="K228" s="34">
        <f>IF(B228="","",ROUND(E228-J228,2))</f>
        <v>0</v>
      </c>
      <c r="L228" s="35">
        <f>IF(B228="","",L227+I228)</f>
        <v>0</v>
      </c>
      <c r="M228" s="32">
        <f>IF(B228="","",IF(AND('Mortgage Calculator'!$D$21/'Mortgage Calculator'!$D$6&gt;0.8,E228/'Mortgage Calculator'!$D$6&gt;0.78),ROUND('Mortgage Calculator'!$D$21*'Mortgage Calculator'!$D$15/12,2),0))</f>
        <v>0</v>
      </c>
      <c r="N228" s="36">
        <f>IF(B228="","",1-K228/'Mortgage Calculator'!$D$6)</f>
        <v>0</v>
      </c>
    </row>
    <row r="229" spans="2:14">
      <c r="B229" s="30">
        <f>IF(B228="","",IF(K228&gt;0.005,B228+1,""))</f>
        <v>0</v>
      </c>
      <c r="C229" s="31">
        <f>IF(B229="","",EDATE('Mortgage Calculator'!$D$10,B229-1))</f>
        <v>0</v>
      </c>
      <c r="D229" s="30">
        <f>IF(B229="","",INT((B229-1)/12)+1)</f>
        <v>0</v>
      </c>
      <c r="E229" s="32">
        <f>IF(B229="","",K228)</f>
        <v>0</v>
      </c>
      <c r="F229" s="32">
        <f>IF(B229="","",IF(B229&gt;='Mortgage Calculator'!$D$22,E229+I229,MIN('Mortgage Calculator'!$D$23,E229+I229)))</f>
        <v>0</v>
      </c>
      <c r="G229" s="33"/>
      <c r="H229" s="32">
        <f>IF(B229="","",MAX(0,MIN('Mortgage Calculator'!$D$17+N(G229),E229+I229-F229)))</f>
        <v>0</v>
      </c>
      <c r="I229" s="32">
        <f>IF(B229="","",ROUND(E229*'Mortgage Calculator'!$D$8/12,2))</f>
        <v>0</v>
      </c>
      <c r="J229" s="32">
        <f>IF(B229="","",F229+H229-I229)</f>
        <v>0</v>
      </c>
      <c r="K229" s="34">
        <f>IF(B229="","",ROUND(E229-J229,2))</f>
        <v>0</v>
      </c>
      <c r="L229" s="35">
        <f>IF(B229="","",L228+I229)</f>
        <v>0</v>
      </c>
      <c r="M229" s="32">
        <f>IF(B229="","",IF(AND('Mortgage Calculator'!$D$21/'Mortgage Calculator'!$D$6&gt;0.8,E229/'Mortgage Calculator'!$D$6&gt;0.78),ROUND('Mortgage Calculator'!$D$21*'Mortgage Calculator'!$D$15/12,2),0))</f>
        <v>0</v>
      </c>
      <c r="N229" s="36">
        <f>IF(B229="","",1-K229/'Mortgage Calculator'!$D$6)</f>
        <v>0</v>
      </c>
    </row>
    <row r="230" spans="2:14">
      <c r="B230" s="30">
        <f>IF(B229="","",IF(K229&gt;0.005,B229+1,""))</f>
        <v>0</v>
      </c>
      <c r="C230" s="31">
        <f>IF(B230="","",EDATE('Mortgage Calculator'!$D$10,B230-1))</f>
        <v>0</v>
      </c>
      <c r="D230" s="30">
        <f>IF(B230="","",INT((B230-1)/12)+1)</f>
        <v>0</v>
      </c>
      <c r="E230" s="32">
        <f>IF(B230="","",K229)</f>
        <v>0</v>
      </c>
      <c r="F230" s="32">
        <f>IF(B230="","",IF(B230&gt;='Mortgage Calculator'!$D$22,E230+I230,MIN('Mortgage Calculator'!$D$23,E230+I230)))</f>
        <v>0</v>
      </c>
      <c r="G230" s="33"/>
      <c r="H230" s="32">
        <f>IF(B230="","",MAX(0,MIN('Mortgage Calculator'!$D$17+N(G230),E230+I230-F230)))</f>
        <v>0</v>
      </c>
      <c r="I230" s="32">
        <f>IF(B230="","",ROUND(E230*'Mortgage Calculator'!$D$8/12,2))</f>
        <v>0</v>
      </c>
      <c r="J230" s="32">
        <f>IF(B230="","",F230+H230-I230)</f>
        <v>0</v>
      </c>
      <c r="K230" s="34">
        <f>IF(B230="","",ROUND(E230-J230,2))</f>
        <v>0</v>
      </c>
      <c r="L230" s="35">
        <f>IF(B230="","",L229+I230)</f>
        <v>0</v>
      </c>
      <c r="M230" s="32">
        <f>IF(B230="","",IF(AND('Mortgage Calculator'!$D$21/'Mortgage Calculator'!$D$6&gt;0.8,E230/'Mortgage Calculator'!$D$6&gt;0.78),ROUND('Mortgage Calculator'!$D$21*'Mortgage Calculator'!$D$15/12,2),0))</f>
        <v>0</v>
      </c>
      <c r="N230" s="36">
        <f>IF(B230="","",1-K230/'Mortgage Calculator'!$D$6)</f>
        <v>0</v>
      </c>
    </row>
    <row r="231" spans="2:14">
      <c r="B231" s="30">
        <f>IF(B230="","",IF(K230&gt;0.005,B230+1,""))</f>
        <v>0</v>
      </c>
      <c r="C231" s="31">
        <f>IF(B231="","",EDATE('Mortgage Calculator'!$D$10,B231-1))</f>
        <v>0</v>
      </c>
      <c r="D231" s="30">
        <f>IF(B231="","",INT((B231-1)/12)+1)</f>
        <v>0</v>
      </c>
      <c r="E231" s="32">
        <f>IF(B231="","",K230)</f>
        <v>0</v>
      </c>
      <c r="F231" s="32">
        <f>IF(B231="","",IF(B231&gt;='Mortgage Calculator'!$D$22,E231+I231,MIN('Mortgage Calculator'!$D$23,E231+I231)))</f>
        <v>0</v>
      </c>
      <c r="G231" s="33"/>
      <c r="H231" s="32">
        <f>IF(B231="","",MAX(0,MIN('Mortgage Calculator'!$D$17+N(G231),E231+I231-F231)))</f>
        <v>0</v>
      </c>
      <c r="I231" s="32">
        <f>IF(B231="","",ROUND(E231*'Mortgage Calculator'!$D$8/12,2))</f>
        <v>0</v>
      </c>
      <c r="J231" s="32">
        <f>IF(B231="","",F231+H231-I231)</f>
        <v>0</v>
      </c>
      <c r="K231" s="34">
        <f>IF(B231="","",ROUND(E231-J231,2))</f>
        <v>0</v>
      </c>
      <c r="L231" s="35">
        <f>IF(B231="","",L230+I231)</f>
        <v>0</v>
      </c>
      <c r="M231" s="32">
        <f>IF(B231="","",IF(AND('Mortgage Calculator'!$D$21/'Mortgage Calculator'!$D$6&gt;0.8,E231/'Mortgage Calculator'!$D$6&gt;0.78),ROUND('Mortgage Calculator'!$D$21*'Mortgage Calculator'!$D$15/12,2),0))</f>
        <v>0</v>
      </c>
      <c r="N231" s="36">
        <f>IF(B231="","",1-K231/'Mortgage Calculator'!$D$6)</f>
        <v>0</v>
      </c>
    </row>
    <row r="232" spans="2:14">
      <c r="B232" s="30">
        <f>IF(B231="","",IF(K231&gt;0.005,B231+1,""))</f>
        <v>0</v>
      </c>
      <c r="C232" s="31">
        <f>IF(B232="","",EDATE('Mortgage Calculator'!$D$10,B232-1))</f>
        <v>0</v>
      </c>
      <c r="D232" s="30">
        <f>IF(B232="","",INT((B232-1)/12)+1)</f>
        <v>0</v>
      </c>
      <c r="E232" s="32">
        <f>IF(B232="","",K231)</f>
        <v>0</v>
      </c>
      <c r="F232" s="32">
        <f>IF(B232="","",IF(B232&gt;='Mortgage Calculator'!$D$22,E232+I232,MIN('Mortgage Calculator'!$D$23,E232+I232)))</f>
        <v>0</v>
      </c>
      <c r="G232" s="33"/>
      <c r="H232" s="32">
        <f>IF(B232="","",MAX(0,MIN('Mortgage Calculator'!$D$17+N(G232),E232+I232-F232)))</f>
        <v>0</v>
      </c>
      <c r="I232" s="32">
        <f>IF(B232="","",ROUND(E232*'Mortgage Calculator'!$D$8/12,2))</f>
        <v>0</v>
      </c>
      <c r="J232" s="32">
        <f>IF(B232="","",F232+H232-I232)</f>
        <v>0</v>
      </c>
      <c r="K232" s="34">
        <f>IF(B232="","",ROUND(E232-J232,2))</f>
        <v>0</v>
      </c>
      <c r="L232" s="35">
        <f>IF(B232="","",L231+I232)</f>
        <v>0</v>
      </c>
      <c r="M232" s="32">
        <f>IF(B232="","",IF(AND('Mortgage Calculator'!$D$21/'Mortgage Calculator'!$D$6&gt;0.8,E232/'Mortgage Calculator'!$D$6&gt;0.78),ROUND('Mortgage Calculator'!$D$21*'Mortgage Calculator'!$D$15/12,2),0))</f>
        <v>0</v>
      </c>
      <c r="N232" s="36">
        <f>IF(B232="","",1-K232/'Mortgage Calculator'!$D$6)</f>
        <v>0</v>
      </c>
    </row>
    <row r="233" spans="2:14">
      <c r="B233" s="30">
        <f>IF(B232="","",IF(K232&gt;0.005,B232+1,""))</f>
        <v>0</v>
      </c>
      <c r="C233" s="31">
        <f>IF(B233="","",EDATE('Mortgage Calculator'!$D$10,B233-1))</f>
        <v>0</v>
      </c>
      <c r="D233" s="30">
        <f>IF(B233="","",INT((B233-1)/12)+1)</f>
        <v>0</v>
      </c>
      <c r="E233" s="32">
        <f>IF(B233="","",K232)</f>
        <v>0</v>
      </c>
      <c r="F233" s="32">
        <f>IF(B233="","",IF(B233&gt;='Mortgage Calculator'!$D$22,E233+I233,MIN('Mortgage Calculator'!$D$23,E233+I233)))</f>
        <v>0</v>
      </c>
      <c r="G233" s="33"/>
      <c r="H233" s="32">
        <f>IF(B233="","",MAX(0,MIN('Mortgage Calculator'!$D$17+N(G233),E233+I233-F233)))</f>
        <v>0</v>
      </c>
      <c r="I233" s="32">
        <f>IF(B233="","",ROUND(E233*'Mortgage Calculator'!$D$8/12,2))</f>
        <v>0</v>
      </c>
      <c r="J233" s="32">
        <f>IF(B233="","",F233+H233-I233)</f>
        <v>0</v>
      </c>
      <c r="K233" s="34">
        <f>IF(B233="","",ROUND(E233-J233,2))</f>
        <v>0</v>
      </c>
      <c r="L233" s="35">
        <f>IF(B233="","",L232+I233)</f>
        <v>0</v>
      </c>
      <c r="M233" s="32">
        <f>IF(B233="","",IF(AND('Mortgage Calculator'!$D$21/'Mortgage Calculator'!$D$6&gt;0.8,E233/'Mortgage Calculator'!$D$6&gt;0.78),ROUND('Mortgage Calculator'!$D$21*'Mortgage Calculator'!$D$15/12,2),0))</f>
        <v>0</v>
      </c>
      <c r="N233" s="36">
        <f>IF(B233="","",1-K233/'Mortgage Calculator'!$D$6)</f>
        <v>0</v>
      </c>
    </row>
    <row r="234" spans="2:14">
      <c r="B234" s="30">
        <f>IF(B233="","",IF(K233&gt;0.005,B233+1,""))</f>
        <v>0</v>
      </c>
      <c r="C234" s="31">
        <f>IF(B234="","",EDATE('Mortgage Calculator'!$D$10,B234-1))</f>
        <v>0</v>
      </c>
      <c r="D234" s="30">
        <f>IF(B234="","",INT((B234-1)/12)+1)</f>
        <v>0</v>
      </c>
      <c r="E234" s="32">
        <f>IF(B234="","",K233)</f>
        <v>0</v>
      </c>
      <c r="F234" s="32">
        <f>IF(B234="","",IF(B234&gt;='Mortgage Calculator'!$D$22,E234+I234,MIN('Mortgage Calculator'!$D$23,E234+I234)))</f>
        <v>0</v>
      </c>
      <c r="G234" s="33"/>
      <c r="H234" s="32">
        <f>IF(B234="","",MAX(0,MIN('Mortgage Calculator'!$D$17+N(G234),E234+I234-F234)))</f>
        <v>0</v>
      </c>
      <c r="I234" s="32">
        <f>IF(B234="","",ROUND(E234*'Mortgage Calculator'!$D$8/12,2))</f>
        <v>0</v>
      </c>
      <c r="J234" s="32">
        <f>IF(B234="","",F234+H234-I234)</f>
        <v>0</v>
      </c>
      <c r="K234" s="34">
        <f>IF(B234="","",ROUND(E234-J234,2))</f>
        <v>0</v>
      </c>
      <c r="L234" s="35">
        <f>IF(B234="","",L233+I234)</f>
        <v>0</v>
      </c>
      <c r="M234" s="32">
        <f>IF(B234="","",IF(AND('Mortgage Calculator'!$D$21/'Mortgage Calculator'!$D$6&gt;0.8,E234/'Mortgage Calculator'!$D$6&gt;0.78),ROUND('Mortgage Calculator'!$D$21*'Mortgage Calculator'!$D$15/12,2),0))</f>
        <v>0</v>
      </c>
      <c r="N234" s="36">
        <f>IF(B234="","",1-K234/'Mortgage Calculator'!$D$6)</f>
        <v>0</v>
      </c>
    </row>
    <row r="235" spans="2:14">
      <c r="B235" s="30">
        <f>IF(B234="","",IF(K234&gt;0.005,B234+1,""))</f>
        <v>0</v>
      </c>
      <c r="C235" s="31">
        <f>IF(B235="","",EDATE('Mortgage Calculator'!$D$10,B235-1))</f>
        <v>0</v>
      </c>
      <c r="D235" s="30">
        <f>IF(B235="","",INT((B235-1)/12)+1)</f>
        <v>0</v>
      </c>
      <c r="E235" s="32">
        <f>IF(B235="","",K234)</f>
        <v>0</v>
      </c>
      <c r="F235" s="32">
        <f>IF(B235="","",IF(B235&gt;='Mortgage Calculator'!$D$22,E235+I235,MIN('Mortgage Calculator'!$D$23,E235+I235)))</f>
        <v>0</v>
      </c>
      <c r="G235" s="33"/>
      <c r="H235" s="32">
        <f>IF(B235="","",MAX(0,MIN('Mortgage Calculator'!$D$17+N(G235),E235+I235-F235)))</f>
        <v>0</v>
      </c>
      <c r="I235" s="32">
        <f>IF(B235="","",ROUND(E235*'Mortgage Calculator'!$D$8/12,2))</f>
        <v>0</v>
      </c>
      <c r="J235" s="32">
        <f>IF(B235="","",F235+H235-I235)</f>
        <v>0</v>
      </c>
      <c r="K235" s="34">
        <f>IF(B235="","",ROUND(E235-J235,2))</f>
        <v>0</v>
      </c>
      <c r="L235" s="35">
        <f>IF(B235="","",L234+I235)</f>
        <v>0</v>
      </c>
      <c r="M235" s="32">
        <f>IF(B235="","",IF(AND('Mortgage Calculator'!$D$21/'Mortgage Calculator'!$D$6&gt;0.8,E235/'Mortgage Calculator'!$D$6&gt;0.78),ROUND('Mortgage Calculator'!$D$21*'Mortgage Calculator'!$D$15/12,2),0))</f>
        <v>0</v>
      </c>
      <c r="N235" s="36">
        <f>IF(B235="","",1-K235/'Mortgage Calculator'!$D$6)</f>
        <v>0</v>
      </c>
    </row>
    <row r="236" spans="2:14">
      <c r="B236" s="30">
        <f>IF(B235="","",IF(K235&gt;0.005,B235+1,""))</f>
        <v>0</v>
      </c>
      <c r="C236" s="31">
        <f>IF(B236="","",EDATE('Mortgage Calculator'!$D$10,B236-1))</f>
        <v>0</v>
      </c>
      <c r="D236" s="30">
        <f>IF(B236="","",INT((B236-1)/12)+1)</f>
        <v>0</v>
      </c>
      <c r="E236" s="32">
        <f>IF(B236="","",K235)</f>
        <v>0</v>
      </c>
      <c r="F236" s="32">
        <f>IF(B236="","",IF(B236&gt;='Mortgage Calculator'!$D$22,E236+I236,MIN('Mortgage Calculator'!$D$23,E236+I236)))</f>
        <v>0</v>
      </c>
      <c r="G236" s="33"/>
      <c r="H236" s="32">
        <f>IF(B236="","",MAX(0,MIN('Mortgage Calculator'!$D$17+N(G236),E236+I236-F236)))</f>
        <v>0</v>
      </c>
      <c r="I236" s="32">
        <f>IF(B236="","",ROUND(E236*'Mortgage Calculator'!$D$8/12,2))</f>
        <v>0</v>
      </c>
      <c r="J236" s="32">
        <f>IF(B236="","",F236+H236-I236)</f>
        <v>0</v>
      </c>
      <c r="K236" s="34">
        <f>IF(B236="","",ROUND(E236-J236,2))</f>
        <v>0</v>
      </c>
      <c r="L236" s="35">
        <f>IF(B236="","",L235+I236)</f>
        <v>0</v>
      </c>
      <c r="M236" s="32">
        <f>IF(B236="","",IF(AND('Mortgage Calculator'!$D$21/'Mortgage Calculator'!$D$6&gt;0.8,E236/'Mortgage Calculator'!$D$6&gt;0.78),ROUND('Mortgage Calculator'!$D$21*'Mortgage Calculator'!$D$15/12,2),0))</f>
        <v>0</v>
      </c>
      <c r="N236" s="36">
        <f>IF(B236="","",1-K236/'Mortgage Calculator'!$D$6)</f>
        <v>0</v>
      </c>
    </row>
    <row r="237" spans="2:14">
      <c r="B237" s="30">
        <f>IF(B236="","",IF(K236&gt;0.005,B236+1,""))</f>
        <v>0</v>
      </c>
      <c r="C237" s="31">
        <f>IF(B237="","",EDATE('Mortgage Calculator'!$D$10,B237-1))</f>
        <v>0</v>
      </c>
      <c r="D237" s="30">
        <f>IF(B237="","",INT((B237-1)/12)+1)</f>
        <v>0</v>
      </c>
      <c r="E237" s="32">
        <f>IF(B237="","",K236)</f>
        <v>0</v>
      </c>
      <c r="F237" s="32">
        <f>IF(B237="","",IF(B237&gt;='Mortgage Calculator'!$D$22,E237+I237,MIN('Mortgage Calculator'!$D$23,E237+I237)))</f>
        <v>0</v>
      </c>
      <c r="G237" s="33"/>
      <c r="H237" s="32">
        <f>IF(B237="","",MAX(0,MIN('Mortgage Calculator'!$D$17+N(G237),E237+I237-F237)))</f>
        <v>0</v>
      </c>
      <c r="I237" s="32">
        <f>IF(B237="","",ROUND(E237*'Mortgage Calculator'!$D$8/12,2))</f>
        <v>0</v>
      </c>
      <c r="J237" s="32">
        <f>IF(B237="","",F237+H237-I237)</f>
        <v>0</v>
      </c>
      <c r="K237" s="34">
        <f>IF(B237="","",ROUND(E237-J237,2))</f>
        <v>0</v>
      </c>
      <c r="L237" s="35">
        <f>IF(B237="","",L236+I237)</f>
        <v>0</v>
      </c>
      <c r="M237" s="32">
        <f>IF(B237="","",IF(AND('Mortgage Calculator'!$D$21/'Mortgage Calculator'!$D$6&gt;0.8,E237/'Mortgage Calculator'!$D$6&gt;0.78),ROUND('Mortgage Calculator'!$D$21*'Mortgage Calculator'!$D$15/12,2),0))</f>
        <v>0</v>
      </c>
      <c r="N237" s="36">
        <f>IF(B237="","",1-K237/'Mortgage Calculator'!$D$6)</f>
        <v>0</v>
      </c>
    </row>
    <row r="238" spans="2:14">
      <c r="B238" s="30">
        <f>IF(B237="","",IF(K237&gt;0.005,B237+1,""))</f>
        <v>0</v>
      </c>
      <c r="C238" s="31">
        <f>IF(B238="","",EDATE('Mortgage Calculator'!$D$10,B238-1))</f>
        <v>0</v>
      </c>
      <c r="D238" s="30">
        <f>IF(B238="","",INT((B238-1)/12)+1)</f>
        <v>0</v>
      </c>
      <c r="E238" s="32">
        <f>IF(B238="","",K237)</f>
        <v>0</v>
      </c>
      <c r="F238" s="32">
        <f>IF(B238="","",IF(B238&gt;='Mortgage Calculator'!$D$22,E238+I238,MIN('Mortgage Calculator'!$D$23,E238+I238)))</f>
        <v>0</v>
      </c>
      <c r="G238" s="33"/>
      <c r="H238" s="32">
        <f>IF(B238="","",MAX(0,MIN('Mortgage Calculator'!$D$17+N(G238),E238+I238-F238)))</f>
        <v>0</v>
      </c>
      <c r="I238" s="32">
        <f>IF(B238="","",ROUND(E238*'Mortgage Calculator'!$D$8/12,2))</f>
        <v>0</v>
      </c>
      <c r="J238" s="32">
        <f>IF(B238="","",F238+H238-I238)</f>
        <v>0</v>
      </c>
      <c r="K238" s="34">
        <f>IF(B238="","",ROUND(E238-J238,2))</f>
        <v>0</v>
      </c>
      <c r="L238" s="35">
        <f>IF(B238="","",L237+I238)</f>
        <v>0</v>
      </c>
      <c r="M238" s="32">
        <f>IF(B238="","",IF(AND('Mortgage Calculator'!$D$21/'Mortgage Calculator'!$D$6&gt;0.8,E238/'Mortgage Calculator'!$D$6&gt;0.78),ROUND('Mortgage Calculator'!$D$21*'Mortgage Calculator'!$D$15/12,2),0))</f>
        <v>0</v>
      </c>
      <c r="N238" s="36">
        <f>IF(B238="","",1-K238/'Mortgage Calculator'!$D$6)</f>
        <v>0</v>
      </c>
    </row>
    <row r="239" spans="2:14">
      <c r="B239" s="30">
        <f>IF(B238="","",IF(K238&gt;0.005,B238+1,""))</f>
        <v>0</v>
      </c>
      <c r="C239" s="31">
        <f>IF(B239="","",EDATE('Mortgage Calculator'!$D$10,B239-1))</f>
        <v>0</v>
      </c>
      <c r="D239" s="30">
        <f>IF(B239="","",INT((B239-1)/12)+1)</f>
        <v>0</v>
      </c>
      <c r="E239" s="32">
        <f>IF(B239="","",K238)</f>
        <v>0</v>
      </c>
      <c r="F239" s="32">
        <f>IF(B239="","",IF(B239&gt;='Mortgage Calculator'!$D$22,E239+I239,MIN('Mortgage Calculator'!$D$23,E239+I239)))</f>
        <v>0</v>
      </c>
      <c r="G239" s="33"/>
      <c r="H239" s="32">
        <f>IF(B239="","",MAX(0,MIN('Mortgage Calculator'!$D$17+N(G239),E239+I239-F239)))</f>
        <v>0</v>
      </c>
      <c r="I239" s="32">
        <f>IF(B239="","",ROUND(E239*'Mortgage Calculator'!$D$8/12,2))</f>
        <v>0</v>
      </c>
      <c r="J239" s="32">
        <f>IF(B239="","",F239+H239-I239)</f>
        <v>0</v>
      </c>
      <c r="K239" s="34">
        <f>IF(B239="","",ROUND(E239-J239,2))</f>
        <v>0</v>
      </c>
      <c r="L239" s="35">
        <f>IF(B239="","",L238+I239)</f>
        <v>0</v>
      </c>
      <c r="M239" s="32">
        <f>IF(B239="","",IF(AND('Mortgage Calculator'!$D$21/'Mortgage Calculator'!$D$6&gt;0.8,E239/'Mortgage Calculator'!$D$6&gt;0.78),ROUND('Mortgage Calculator'!$D$21*'Mortgage Calculator'!$D$15/12,2),0))</f>
        <v>0</v>
      </c>
      <c r="N239" s="36">
        <f>IF(B239="","",1-K239/'Mortgage Calculator'!$D$6)</f>
        <v>0</v>
      </c>
    </row>
    <row r="240" spans="2:14">
      <c r="B240" s="30">
        <f>IF(B239="","",IF(K239&gt;0.005,B239+1,""))</f>
        <v>0</v>
      </c>
      <c r="C240" s="31">
        <f>IF(B240="","",EDATE('Mortgage Calculator'!$D$10,B240-1))</f>
        <v>0</v>
      </c>
      <c r="D240" s="30">
        <f>IF(B240="","",INT((B240-1)/12)+1)</f>
        <v>0</v>
      </c>
      <c r="E240" s="32">
        <f>IF(B240="","",K239)</f>
        <v>0</v>
      </c>
      <c r="F240" s="32">
        <f>IF(B240="","",IF(B240&gt;='Mortgage Calculator'!$D$22,E240+I240,MIN('Mortgage Calculator'!$D$23,E240+I240)))</f>
        <v>0</v>
      </c>
      <c r="G240" s="33"/>
      <c r="H240" s="32">
        <f>IF(B240="","",MAX(0,MIN('Mortgage Calculator'!$D$17+N(G240),E240+I240-F240)))</f>
        <v>0</v>
      </c>
      <c r="I240" s="32">
        <f>IF(B240="","",ROUND(E240*'Mortgage Calculator'!$D$8/12,2))</f>
        <v>0</v>
      </c>
      <c r="J240" s="32">
        <f>IF(B240="","",F240+H240-I240)</f>
        <v>0</v>
      </c>
      <c r="K240" s="34">
        <f>IF(B240="","",ROUND(E240-J240,2))</f>
        <v>0</v>
      </c>
      <c r="L240" s="35">
        <f>IF(B240="","",L239+I240)</f>
        <v>0</v>
      </c>
      <c r="M240" s="32">
        <f>IF(B240="","",IF(AND('Mortgage Calculator'!$D$21/'Mortgage Calculator'!$D$6&gt;0.8,E240/'Mortgage Calculator'!$D$6&gt;0.78),ROUND('Mortgage Calculator'!$D$21*'Mortgage Calculator'!$D$15/12,2),0))</f>
        <v>0</v>
      </c>
      <c r="N240" s="36">
        <f>IF(B240="","",1-K240/'Mortgage Calculator'!$D$6)</f>
        <v>0</v>
      </c>
    </row>
    <row r="241" spans="2:14">
      <c r="B241" s="30">
        <f>IF(B240="","",IF(K240&gt;0.005,B240+1,""))</f>
        <v>0</v>
      </c>
      <c r="C241" s="31">
        <f>IF(B241="","",EDATE('Mortgage Calculator'!$D$10,B241-1))</f>
        <v>0</v>
      </c>
      <c r="D241" s="30">
        <f>IF(B241="","",INT((B241-1)/12)+1)</f>
        <v>0</v>
      </c>
      <c r="E241" s="32">
        <f>IF(B241="","",K240)</f>
        <v>0</v>
      </c>
      <c r="F241" s="32">
        <f>IF(B241="","",IF(B241&gt;='Mortgage Calculator'!$D$22,E241+I241,MIN('Mortgage Calculator'!$D$23,E241+I241)))</f>
        <v>0</v>
      </c>
      <c r="G241" s="33"/>
      <c r="H241" s="32">
        <f>IF(B241="","",MAX(0,MIN('Mortgage Calculator'!$D$17+N(G241),E241+I241-F241)))</f>
        <v>0</v>
      </c>
      <c r="I241" s="32">
        <f>IF(B241="","",ROUND(E241*'Mortgage Calculator'!$D$8/12,2))</f>
        <v>0</v>
      </c>
      <c r="J241" s="32">
        <f>IF(B241="","",F241+H241-I241)</f>
        <v>0</v>
      </c>
      <c r="K241" s="34">
        <f>IF(B241="","",ROUND(E241-J241,2))</f>
        <v>0</v>
      </c>
      <c r="L241" s="35">
        <f>IF(B241="","",L240+I241)</f>
        <v>0</v>
      </c>
      <c r="M241" s="32">
        <f>IF(B241="","",IF(AND('Mortgage Calculator'!$D$21/'Mortgage Calculator'!$D$6&gt;0.8,E241/'Mortgage Calculator'!$D$6&gt;0.78),ROUND('Mortgage Calculator'!$D$21*'Mortgage Calculator'!$D$15/12,2),0))</f>
        <v>0</v>
      </c>
      <c r="N241" s="36">
        <f>IF(B241="","",1-K241/'Mortgage Calculator'!$D$6)</f>
        <v>0</v>
      </c>
    </row>
    <row r="242" spans="2:14">
      <c r="B242" s="30">
        <f>IF(B241="","",IF(K241&gt;0.005,B241+1,""))</f>
        <v>0</v>
      </c>
      <c r="C242" s="31">
        <f>IF(B242="","",EDATE('Mortgage Calculator'!$D$10,B242-1))</f>
        <v>0</v>
      </c>
      <c r="D242" s="30">
        <f>IF(B242="","",INT((B242-1)/12)+1)</f>
        <v>0</v>
      </c>
      <c r="E242" s="32">
        <f>IF(B242="","",K241)</f>
        <v>0</v>
      </c>
      <c r="F242" s="32">
        <f>IF(B242="","",IF(B242&gt;='Mortgage Calculator'!$D$22,E242+I242,MIN('Mortgage Calculator'!$D$23,E242+I242)))</f>
        <v>0</v>
      </c>
      <c r="G242" s="33"/>
      <c r="H242" s="32">
        <f>IF(B242="","",MAX(0,MIN('Mortgage Calculator'!$D$17+N(G242),E242+I242-F242)))</f>
        <v>0</v>
      </c>
      <c r="I242" s="32">
        <f>IF(B242="","",ROUND(E242*'Mortgage Calculator'!$D$8/12,2))</f>
        <v>0</v>
      </c>
      <c r="J242" s="32">
        <f>IF(B242="","",F242+H242-I242)</f>
        <v>0</v>
      </c>
      <c r="K242" s="34">
        <f>IF(B242="","",ROUND(E242-J242,2))</f>
        <v>0</v>
      </c>
      <c r="L242" s="35">
        <f>IF(B242="","",L241+I242)</f>
        <v>0</v>
      </c>
      <c r="M242" s="32">
        <f>IF(B242="","",IF(AND('Mortgage Calculator'!$D$21/'Mortgage Calculator'!$D$6&gt;0.8,E242/'Mortgage Calculator'!$D$6&gt;0.78),ROUND('Mortgage Calculator'!$D$21*'Mortgage Calculator'!$D$15/12,2),0))</f>
        <v>0</v>
      </c>
      <c r="N242" s="36">
        <f>IF(B242="","",1-K242/'Mortgage Calculator'!$D$6)</f>
        <v>0</v>
      </c>
    </row>
    <row r="243" spans="2:14">
      <c r="B243" s="30">
        <f>IF(B242="","",IF(K242&gt;0.005,B242+1,""))</f>
        <v>0</v>
      </c>
      <c r="C243" s="31">
        <f>IF(B243="","",EDATE('Mortgage Calculator'!$D$10,B243-1))</f>
        <v>0</v>
      </c>
      <c r="D243" s="30">
        <f>IF(B243="","",INT((B243-1)/12)+1)</f>
        <v>0</v>
      </c>
      <c r="E243" s="32">
        <f>IF(B243="","",K242)</f>
        <v>0</v>
      </c>
      <c r="F243" s="32">
        <f>IF(B243="","",IF(B243&gt;='Mortgage Calculator'!$D$22,E243+I243,MIN('Mortgage Calculator'!$D$23,E243+I243)))</f>
        <v>0</v>
      </c>
      <c r="G243" s="33"/>
      <c r="H243" s="32">
        <f>IF(B243="","",MAX(0,MIN('Mortgage Calculator'!$D$17+N(G243),E243+I243-F243)))</f>
        <v>0</v>
      </c>
      <c r="I243" s="32">
        <f>IF(B243="","",ROUND(E243*'Mortgage Calculator'!$D$8/12,2))</f>
        <v>0</v>
      </c>
      <c r="J243" s="32">
        <f>IF(B243="","",F243+H243-I243)</f>
        <v>0</v>
      </c>
      <c r="K243" s="34">
        <f>IF(B243="","",ROUND(E243-J243,2))</f>
        <v>0</v>
      </c>
      <c r="L243" s="35">
        <f>IF(B243="","",L242+I243)</f>
        <v>0</v>
      </c>
      <c r="M243" s="32">
        <f>IF(B243="","",IF(AND('Mortgage Calculator'!$D$21/'Mortgage Calculator'!$D$6&gt;0.8,E243/'Mortgage Calculator'!$D$6&gt;0.78),ROUND('Mortgage Calculator'!$D$21*'Mortgage Calculator'!$D$15/12,2),0))</f>
        <v>0</v>
      </c>
      <c r="N243" s="36">
        <f>IF(B243="","",1-K243/'Mortgage Calculator'!$D$6)</f>
        <v>0</v>
      </c>
    </row>
    <row r="244" spans="2:14">
      <c r="B244" s="30">
        <f>IF(B243="","",IF(K243&gt;0.005,B243+1,""))</f>
        <v>0</v>
      </c>
      <c r="C244" s="31">
        <f>IF(B244="","",EDATE('Mortgage Calculator'!$D$10,B244-1))</f>
        <v>0</v>
      </c>
      <c r="D244" s="30">
        <f>IF(B244="","",INT((B244-1)/12)+1)</f>
        <v>0</v>
      </c>
      <c r="E244" s="32">
        <f>IF(B244="","",K243)</f>
        <v>0</v>
      </c>
      <c r="F244" s="32">
        <f>IF(B244="","",IF(B244&gt;='Mortgage Calculator'!$D$22,E244+I244,MIN('Mortgage Calculator'!$D$23,E244+I244)))</f>
        <v>0</v>
      </c>
      <c r="G244" s="33"/>
      <c r="H244" s="32">
        <f>IF(B244="","",MAX(0,MIN('Mortgage Calculator'!$D$17+N(G244),E244+I244-F244)))</f>
        <v>0</v>
      </c>
      <c r="I244" s="32">
        <f>IF(B244="","",ROUND(E244*'Mortgage Calculator'!$D$8/12,2))</f>
        <v>0</v>
      </c>
      <c r="J244" s="32">
        <f>IF(B244="","",F244+H244-I244)</f>
        <v>0</v>
      </c>
      <c r="K244" s="34">
        <f>IF(B244="","",ROUND(E244-J244,2))</f>
        <v>0</v>
      </c>
      <c r="L244" s="35">
        <f>IF(B244="","",L243+I244)</f>
        <v>0</v>
      </c>
      <c r="M244" s="32">
        <f>IF(B244="","",IF(AND('Mortgage Calculator'!$D$21/'Mortgage Calculator'!$D$6&gt;0.8,E244/'Mortgage Calculator'!$D$6&gt;0.78),ROUND('Mortgage Calculator'!$D$21*'Mortgage Calculator'!$D$15/12,2),0))</f>
        <v>0</v>
      </c>
      <c r="N244" s="36">
        <f>IF(B244="","",1-K244/'Mortgage Calculator'!$D$6)</f>
        <v>0</v>
      </c>
    </row>
    <row r="245" spans="2:14">
      <c r="B245" s="30">
        <f>IF(B244="","",IF(K244&gt;0.005,B244+1,""))</f>
        <v>0</v>
      </c>
      <c r="C245" s="31">
        <f>IF(B245="","",EDATE('Mortgage Calculator'!$D$10,B245-1))</f>
        <v>0</v>
      </c>
      <c r="D245" s="30">
        <f>IF(B245="","",INT((B245-1)/12)+1)</f>
        <v>0</v>
      </c>
      <c r="E245" s="32">
        <f>IF(B245="","",K244)</f>
        <v>0</v>
      </c>
      <c r="F245" s="32">
        <f>IF(B245="","",IF(B245&gt;='Mortgage Calculator'!$D$22,E245+I245,MIN('Mortgage Calculator'!$D$23,E245+I245)))</f>
        <v>0</v>
      </c>
      <c r="G245" s="33"/>
      <c r="H245" s="32">
        <f>IF(B245="","",MAX(0,MIN('Mortgage Calculator'!$D$17+N(G245),E245+I245-F245)))</f>
        <v>0</v>
      </c>
      <c r="I245" s="32">
        <f>IF(B245="","",ROUND(E245*'Mortgage Calculator'!$D$8/12,2))</f>
        <v>0</v>
      </c>
      <c r="J245" s="32">
        <f>IF(B245="","",F245+H245-I245)</f>
        <v>0</v>
      </c>
      <c r="K245" s="34">
        <f>IF(B245="","",ROUND(E245-J245,2))</f>
        <v>0</v>
      </c>
      <c r="L245" s="35">
        <f>IF(B245="","",L244+I245)</f>
        <v>0</v>
      </c>
      <c r="M245" s="32">
        <f>IF(B245="","",IF(AND('Mortgage Calculator'!$D$21/'Mortgage Calculator'!$D$6&gt;0.8,E245/'Mortgage Calculator'!$D$6&gt;0.78),ROUND('Mortgage Calculator'!$D$21*'Mortgage Calculator'!$D$15/12,2),0))</f>
        <v>0</v>
      </c>
      <c r="N245" s="36">
        <f>IF(B245="","",1-K245/'Mortgage Calculator'!$D$6)</f>
        <v>0</v>
      </c>
    </row>
    <row r="246" spans="2:14">
      <c r="B246" s="30">
        <f>IF(B245="","",IF(K245&gt;0.005,B245+1,""))</f>
        <v>0</v>
      </c>
      <c r="C246" s="31">
        <f>IF(B246="","",EDATE('Mortgage Calculator'!$D$10,B246-1))</f>
        <v>0</v>
      </c>
      <c r="D246" s="30">
        <f>IF(B246="","",INT((B246-1)/12)+1)</f>
        <v>0</v>
      </c>
      <c r="E246" s="32">
        <f>IF(B246="","",K245)</f>
        <v>0</v>
      </c>
      <c r="F246" s="32">
        <f>IF(B246="","",IF(B246&gt;='Mortgage Calculator'!$D$22,E246+I246,MIN('Mortgage Calculator'!$D$23,E246+I246)))</f>
        <v>0</v>
      </c>
      <c r="G246" s="33"/>
      <c r="H246" s="32">
        <f>IF(B246="","",MAX(0,MIN('Mortgage Calculator'!$D$17+N(G246),E246+I246-F246)))</f>
        <v>0</v>
      </c>
      <c r="I246" s="32">
        <f>IF(B246="","",ROUND(E246*'Mortgage Calculator'!$D$8/12,2))</f>
        <v>0</v>
      </c>
      <c r="J246" s="32">
        <f>IF(B246="","",F246+H246-I246)</f>
        <v>0</v>
      </c>
      <c r="K246" s="34">
        <f>IF(B246="","",ROUND(E246-J246,2))</f>
        <v>0</v>
      </c>
      <c r="L246" s="35">
        <f>IF(B246="","",L245+I246)</f>
        <v>0</v>
      </c>
      <c r="M246" s="32">
        <f>IF(B246="","",IF(AND('Mortgage Calculator'!$D$21/'Mortgage Calculator'!$D$6&gt;0.8,E246/'Mortgage Calculator'!$D$6&gt;0.78),ROUND('Mortgage Calculator'!$D$21*'Mortgage Calculator'!$D$15/12,2),0))</f>
        <v>0</v>
      </c>
      <c r="N246" s="36">
        <f>IF(B246="","",1-K246/'Mortgage Calculator'!$D$6)</f>
        <v>0</v>
      </c>
    </row>
    <row r="247" spans="2:14">
      <c r="B247" s="30">
        <f>IF(B246="","",IF(K246&gt;0.005,B246+1,""))</f>
        <v>0</v>
      </c>
      <c r="C247" s="31">
        <f>IF(B247="","",EDATE('Mortgage Calculator'!$D$10,B247-1))</f>
        <v>0</v>
      </c>
      <c r="D247" s="30">
        <f>IF(B247="","",INT((B247-1)/12)+1)</f>
        <v>0</v>
      </c>
      <c r="E247" s="32">
        <f>IF(B247="","",K246)</f>
        <v>0</v>
      </c>
      <c r="F247" s="32">
        <f>IF(B247="","",IF(B247&gt;='Mortgage Calculator'!$D$22,E247+I247,MIN('Mortgage Calculator'!$D$23,E247+I247)))</f>
        <v>0</v>
      </c>
      <c r="G247" s="33"/>
      <c r="H247" s="32">
        <f>IF(B247="","",MAX(0,MIN('Mortgage Calculator'!$D$17+N(G247),E247+I247-F247)))</f>
        <v>0</v>
      </c>
      <c r="I247" s="32">
        <f>IF(B247="","",ROUND(E247*'Mortgage Calculator'!$D$8/12,2))</f>
        <v>0</v>
      </c>
      <c r="J247" s="32">
        <f>IF(B247="","",F247+H247-I247)</f>
        <v>0</v>
      </c>
      <c r="K247" s="34">
        <f>IF(B247="","",ROUND(E247-J247,2))</f>
        <v>0</v>
      </c>
      <c r="L247" s="35">
        <f>IF(B247="","",L246+I247)</f>
        <v>0</v>
      </c>
      <c r="M247" s="32">
        <f>IF(B247="","",IF(AND('Mortgage Calculator'!$D$21/'Mortgage Calculator'!$D$6&gt;0.8,E247/'Mortgage Calculator'!$D$6&gt;0.78),ROUND('Mortgage Calculator'!$D$21*'Mortgage Calculator'!$D$15/12,2),0))</f>
        <v>0</v>
      </c>
      <c r="N247" s="36">
        <f>IF(B247="","",1-K247/'Mortgage Calculator'!$D$6)</f>
        <v>0</v>
      </c>
    </row>
    <row r="248" spans="2:14">
      <c r="B248" s="30">
        <f>IF(B247="","",IF(K247&gt;0.005,B247+1,""))</f>
        <v>0</v>
      </c>
      <c r="C248" s="31">
        <f>IF(B248="","",EDATE('Mortgage Calculator'!$D$10,B248-1))</f>
        <v>0</v>
      </c>
      <c r="D248" s="30">
        <f>IF(B248="","",INT((B248-1)/12)+1)</f>
        <v>0</v>
      </c>
      <c r="E248" s="32">
        <f>IF(B248="","",K247)</f>
        <v>0</v>
      </c>
      <c r="F248" s="32">
        <f>IF(B248="","",IF(B248&gt;='Mortgage Calculator'!$D$22,E248+I248,MIN('Mortgage Calculator'!$D$23,E248+I248)))</f>
        <v>0</v>
      </c>
      <c r="G248" s="33"/>
      <c r="H248" s="32">
        <f>IF(B248="","",MAX(0,MIN('Mortgage Calculator'!$D$17+N(G248),E248+I248-F248)))</f>
        <v>0</v>
      </c>
      <c r="I248" s="32">
        <f>IF(B248="","",ROUND(E248*'Mortgage Calculator'!$D$8/12,2))</f>
        <v>0</v>
      </c>
      <c r="J248" s="32">
        <f>IF(B248="","",F248+H248-I248)</f>
        <v>0</v>
      </c>
      <c r="K248" s="34">
        <f>IF(B248="","",ROUND(E248-J248,2))</f>
        <v>0</v>
      </c>
      <c r="L248" s="35">
        <f>IF(B248="","",L247+I248)</f>
        <v>0</v>
      </c>
      <c r="M248" s="32">
        <f>IF(B248="","",IF(AND('Mortgage Calculator'!$D$21/'Mortgage Calculator'!$D$6&gt;0.8,E248/'Mortgage Calculator'!$D$6&gt;0.78),ROUND('Mortgage Calculator'!$D$21*'Mortgage Calculator'!$D$15/12,2),0))</f>
        <v>0</v>
      </c>
      <c r="N248" s="36">
        <f>IF(B248="","",1-K248/'Mortgage Calculator'!$D$6)</f>
        <v>0</v>
      </c>
    </row>
    <row r="249" spans="2:14">
      <c r="B249" s="30">
        <f>IF(B248="","",IF(K248&gt;0.005,B248+1,""))</f>
        <v>0</v>
      </c>
      <c r="C249" s="31">
        <f>IF(B249="","",EDATE('Mortgage Calculator'!$D$10,B249-1))</f>
        <v>0</v>
      </c>
      <c r="D249" s="30">
        <f>IF(B249="","",INT((B249-1)/12)+1)</f>
        <v>0</v>
      </c>
      <c r="E249" s="32">
        <f>IF(B249="","",K248)</f>
        <v>0</v>
      </c>
      <c r="F249" s="32">
        <f>IF(B249="","",IF(B249&gt;='Mortgage Calculator'!$D$22,E249+I249,MIN('Mortgage Calculator'!$D$23,E249+I249)))</f>
        <v>0</v>
      </c>
      <c r="G249" s="33"/>
      <c r="H249" s="32">
        <f>IF(B249="","",MAX(0,MIN('Mortgage Calculator'!$D$17+N(G249),E249+I249-F249)))</f>
        <v>0</v>
      </c>
      <c r="I249" s="32">
        <f>IF(B249="","",ROUND(E249*'Mortgage Calculator'!$D$8/12,2))</f>
        <v>0</v>
      </c>
      <c r="J249" s="32">
        <f>IF(B249="","",F249+H249-I249)</f>
        <v>0</v>
      </c>
      <c r="K249" s="34">
        <f>IF(B249="","",ROUND(E249-J249,2))</f>
        <v>0</v>
      </c>
      <c r="L249" s="35">
        <f>IF(B249="","",L248+I249)</f>
        <v>0</v>
      </c>
      <c r="M249" s="32">
        <f>IF(B249="","",IF(AND('Mortgage Calculator'!$D$21/'Mortgage Calculator'!$D$6&gt;0.8,E249/'Mortgage Calculator'!$D$6&gt;0.78),ROUND('Mortgage Calculator'!$D$21*'Mortgage Calculator'!$D$15/12,2),0))</f>
        <v>0</v>
      </c>
      <c r="N249" s="36">
        <f>IF(B249="","",1-K249/'Mortgage Calculator'!$D$6)</f>
        <v>0</v>
      </c>
    </row>
    <row r="250" spans="2:14">
      <c r="B250" s="30">
        <f>IF(B249="","",IF(K249&gt;0.005,B249+1,""))</f>
        <v>0</v>
      </c>
      <c r="C250" s="31">
        <f>IF(B250="","",EDATE('Mortgage Calculator'!$D$10,B250-1))</f>
        <v>0</v>
      </c>
      <c r="D250" s="30">
        <f>IF(B250="","",INT((B250-1)/12)+1)</f>
        <v>0</v>
      </c>
      <c r="E250" s="32">
        <f>IF(B250="","",K249)</f>
        <v>0</v>
      </c>
      <c r="F250" s="32">
        <f>IF(B250="","",IF(B250&gt;='Mortgage Calculator'!$D$22,E250+I250,MIN('Mortgage Calculator'!$D$23,E250+I250)))</f>
        <v>0</v>
      </c>
      <c r="G250" s="33"/>
      <c r="H250" s="32">
        <f>IF(B250="","",MAX(0,MIN('Mortgage Calculator'!$D$17+N(G250),E250+I250-F250)))</f>
        <v>0</v>
      </c>
      <c r="I250" s="32">
        <f>IF(B250="","",ROUND(E250*'Mortgage Calculator'!$D$8/12,2))</f>
        <v>0</v>
      </c>
      <c r="J250" s="32">
        <f>IF(B250="","",F250+H250-I250)</f>
        <v>0</v>
      </c>
      <c r="K250" s="34">
        <f>IF(B250="","",ROUND(E250-J250,2))</f>
        <v>0</v>
      </c>
      <c r="L250" s="35">
        <f>IF(B250="","",L249+I250)</f>
        <v>0</v>
      </c>
      <c r="M250" s="32">
        <f>IF(B250="","",IF(AND('Mortgage Calculator'!$D$21/'Mortgage Calculator'!$D$6&gt;0.8,E250/'Mortgage Calculator'!$D$6&gt;0.78),ROUND('Mortgage Calculator'!$D$21*'Mortgage Calculator'!$D$15/12,2),0))</f>
        <v>0</v>
      </c>
      <c r="N250" s="36">
        <f>IF(B250="","",1-K250/'Mortgage Calculator'!$D$6)</f>
        <v>0</v>
      </c>
    </row>
    <row r="251" spans="2:14">
      <c r="B251" s="30">
        <f>IF(B250="","",IF(K250&gt;0.005,B250+1,""))</f>
        <v>0</v>
      </c>
      <c r="C251" s="31">
        <f>IF(B251="","",EDATE('Mortgage Calculator'!$D$10,B251-1))</f>
        <v>0</v>
      </c>
      <c r="D251" s="30">
        <f>IF(B251="","",INT((B251-1)/12)+1)</f>
        <v>0</v>
      </c>
      <c r="E251" s="32">
        <f>IF(B251="","",K250)</f>
        <v>0</v>
      </c>
      <c r="F251" s="32">
        <f>IF(B251="","",IF(B251&gt;='Mortgage Calculator'!$D$22,E251+I251,MIN('Mortgage Calculator'!$D$23,E251+I251)))</f>
        <v>0</v>
      </c>
      <c r="G251" s="33"/>
      <c r="H251" s="32">
        <f>IF(B251="","",MAX(0,MIN('Mortgage Calculator'!$D$17+N(G251),E251+I251-F251)))</f>
        <v>0</v>
      </c>
      <c r="I251" s="32">
        <f>IF(B251="","",ROUND(E251*'Mortgage Calculator'!$D$8/12,2))</f>
        <v>0</v>
      </c>
      <c r="J251" s="32">
        <f>IF(B251="","",F251+H251-I251)</f>
        <v>0</v>
      </c>
      <c r="K251" s="34">
        <f>IF(B251="","",ROUND(E251-J251,2))</f>
        <v>0</v>
      </c>
      <c r="L251" s="35">
        <f>IF(B251="","",L250+I251)</f>
        <v>0</v>
      </c>
      <c r="M251" s="32">
        <f>IF(B251="","",IF(AND('Mortgage Calculator'!$D$21/'Mortgage Calculator'!$D$6&gt;0.8,E251/'Mortgage Calculator'!$D$6&gt;0.78),ROUND('Mortgage Calculator'!$D$21*'Mortgage Calculator'!$D$15/12,2),0))</f>
        <v>0</v>
      </c>
      <c r="N251" s="36">
        <f>IF(B251="","",1-K251/'Mortgage Calculator'!$D$6)</f>
        <v>0</v>
      </c>
    </row>
    <row r="252" spans="2:14">
      <c r="B252" s="30">
        <f>IF(B251="","",IF(K251&gt;0.005,B251+1,""))</f>
        <v>0</v>
      </c>
      <c r="C252" s="31">
        <f>IF(B252="","",EDATE('Mortgage Calculator'!$D$10,B252-1))</f>
        <v>0</v>
      </c>
      <c r="D252" s="30">
        <f>IF(B252="","",INT((B252-1)/12)+1)</f>
        <v>0</v>
      </c>
      <c r="E252" s="32">
        <f>IF(B252="","",K251)</f>
        <v>0</v>
      </c>
      <c r="F252" s="32">
        <f>IF(B252="","",IF(B252&gt;='Mortgage Calculator'!$D$22,E252+I252,MIN('Mortgage Calculator'!$D$23,E252+I252)))</f>
        <v>0</v>
      </c>
      <c r="G252" s="33"/>
      <c r="H252" s="32">
        <f>IF(B252="","",MAX(0,MIN('Mortgage Calculator'!$D$17+N(G252),E252+I252-F252)))</f>
        <v>0</v>
      </c>
      <c r="I252" s="32">
        <f>IF(B252="","",ROUND(E252*'Mortgage Calculator'!$D$8/12,2))</f>
        <v>0</v>
      </c>
      <c r="J252" s="32">
        <f>IF(B252="","",F252+H252-I252)</f>
        <v>0</v>
      </c>
      <c r="K252" s="34">
        <f>IF(B252="","",ROUND(E252-J252,2))</f>
        <v>0</v>
      </c>
      <c r="L252" s="35">
        <f>IF(B252="","",L251+I252)</f>
        <v>0</v>
      </c>
      <c r="M252" s="32">
        <f>IF(B252="","",IF(AND('Mortgage Calculator'!$D$21/'Mortgage Calculator'!$D$6&gt;0.8,E252/'Mortgage Calculator'!$D$6&gt;0.78),ROUND('Mortgage Calculator'!$D$21*'Mortgage Calculator'!$D$15/12,2),0))</f>
        <v>0</v>
      </c>
      <c r="N252" s="36">
        <f>IF(B252="","",1-K252/'Mortgage Calculator'!$D$6)</f>
        <v>0</v>
      </c>
    </row>
    <row r="253" spans="2:14">
      <c r="B253" s="30">
        <f>IF(B252="","",IF(K252&gt;0.005,B252+1,""))</f>
        <v>0</v>
      </c>
      <c r="C253" s="31">
        <f>IF(B253="","",EDATE('Mortgage Calculator'!$D$10,B253-1))</f>
        <v>0</v>
      </c>
      <c r="D253" s="30">
        <f>IF(B253="","",INT((B253-1)/12)+1)</f>
        <v>0</v>
      </c>
      <c r="E253" s="32">
        <f>IF(B253="","",K252)</f>
        <v>0</v>
      </c>
      <c r="F253" s="32">
        <f>IF(B253="","",IF(B253&gt;='Mortgage Calculator'!$D$22,E253+I253,MIN('Mortgage Calculator'!$D$23,E253+I253)))</f>
        <v>0</v>
      </c>
      <c r="G253" s="33"/>
      <c r="H253" s="32">
        <f>IF(B253="","",MAX(0,MIN('Mortgage Calculator'!$D$17+N(G253),E253+I253-F253)))</f>
        <v>0</v>
      </c>
      <c r="I253" s="32">
        <f>IF(B253="","",ROUND(E253*'Mortgage Calculator'!$D$8/12,2))</f>
        <v>0</v>
      </c>
      <c r="J253" s="32">
        <f>IF(B253="","",F253+H253-I253)</f>
        <v>0</v>
      </c>
      <c r="K253" s="34">
        <f>IF(B253="","",ROUND(E253-J253,2))</f>
        <v>0</v>
      </c>
      <c r="L253" s="35">
        <f>IF(B253="","",L252+I253)</f>
        <v>0</v>
      </c>
      <c r="M253" s="32">
        <f>IF(B253="","",IF(AND('Mortgage Calculator'!$D$21/'Mortgage Calculator'!$D$6&gt;0.8,E253/'Mortgage Calculator'!$D$6&gt;0.78),ROUND('Mortgage Calculator'!$D$21*'Mortgage Calculator'!$D$15/12,2),0))</f>
        <v>0</v>
      </c>
      <c r="N253" s="36">
        <f>IF(B253="","",1-K253/'Mortgage Calculator'!$D$6)</f>
        <v>0</v>
      </c>
    </row>
    <row r="254" spans="2:14">
      <c r="B254" s="30">
        <f>IF(B253="","",IF(K253&gt;0.005,B253+1,""))</f>
        <v>0</v>
      </c>
      <c r="C254" s="31">
        <f>IF(B254="","",EDATE('Mortgage Calculator'!$D$10,B254-1))</f>
        <v>0</v>
      </c>
      <c r="D254" s="30">
        <f>IF(B254="","",INT((B254-1)/12)+1)</f>
        <v>0</v>
      </c>
      <c r="E254" s="32">
        <f>IF(B254="","",K253)</f>
        <v>0</v>
      </c>
      <c r="F254" s="32">
        <f>IF(B254="","",IF(B254&gt;='Mortgage Calculator'!$D$22,E254+I254,MIN('Mortgage Calculator'!$D$23,E254+I254)))</f>
        <v>0</v>
      </c>
      <c r="G254" s="33"/>
      <c r="H254" s="32">
        <f>IF(B254="","",MAX(0,MIN('Mortgage Calculator'!$D$17+N(G254),E254+I254-F254)))</f>
        <v>0</v>
      </c>
      <c r="I254" s="32">
        <f>IF(B254="","",ROUND(E254*'Mortgage Calculator'!$D$8/12,2))</f>
        <v>0</v>
      </c>
      <c r="J254" s="32">
        <f>IF(B254="","",F254+H254-I254)</f>
        <v>0</v>
      </c>
      <c r="K254" s="34">
        <f>IF(B254="","",ROUND(E254-J254,2))</f>
        <v>0</v>
      </c>
      <c r="L254" s="35">
        <f>IF(B254="","",L253+I254)</f>
        <v>0</v>
      </c>
      <c r="M254" s="32">
        <f>IF(B254="","",IF(AND('Mortgage Calculator'!$D$21/'Mortgage Calculator'!$D$6&gt;0.8,E254/'Mortgage Calculator'!$D$6&gt;0.78),ROUND('Mortgage Calculator'!$D$21*'Mortgage Calculator'!$D$15/12,2),0))</f>
        <v>0</v>
      </c>
      <c r="N254" s="36">
        <f>IF(B254="","",1-K254/'Mortgage Calculator'!$D$6)</f>
        <v>0</v>
      </c>
    </row>
    <row r="255" spans="2:14">
      <c r="B255" s="30">
        <f>IF(B254="","",IF(K254&gt;0.005,B254+1,""))</f>
        <v>0</v>
      </c>
      <c r="C255" s="31">
        <f>IF(B255="","",EDATE('Mortgage Calculator'!$D$10,B255-1))</f>
        <v>0</v>
      </c>
      <c r="D255" s="30">
        <f>IF(B255="","",INT((B255-1)/12)+1)</f>
        <v>0</v>
      </c>
      <c r="E255" s="32">
        <f>IF(B255="","",K254)</f>
        <v>0</v>
      </c>
      <c r="F255" s="32">
        <f>IF(B255="","",IF(B255&gt;='Mortgage Calculator'!$D$22,E255+I255,MIN('Mortgage Calculator'!$D$23,E255+I255)))</f>
        <v>0</v>
      </c>
      <c r="G255" s="33"/>
      <c r="H255" s="32">
        <f>IF(B255="","",MAX(0,MIN('Mortgage Calculator'!$D$17+N(G255),E255+I255-F255)))</f>
        <v>0</v>
      </c>
      <c r="I255" s="32">
        <f>IF(B255="","",ROUND(E255*'Mortgage Calculator'!$D$8/12,2))</f>
        <v>0</v>
      </c>
      <c r="J255" s="32">
        <f>IF(B255="","",F255+H255-I255)</f>
        <v>0</v>
      </c>
      <c r="K255" s="34">
        <f>IF(B255="","",ROUND(E255-J255,2))</f>
        <v>0</v>
      </c>
      <c r="L255" s="35">
        <f>IF(B255="","",L254+I255)</f>
        <v>0</v>
      </c>
      <c r="M255" s="32">
        <f>IF(B255="","",IF(AND('Mortgage Calculator'!$D$21/'Mortgage Calculator'!$D$6&gt;0.8,E255/'Mortgage Calculator'!$D$6&gt;0.78),ROUND('Mortgage Calculator'!$D$21*'Mortgage Calculator'!$D$15/12,2),0))</f>
        <v>0</v>
      </c>
      <c r="N255" s="36">
        <f>IF(B255="","",1-K255/'Mortgage Calculator'!$D$6)</f>
        <v>0</v>
      </c>
    </row>
    <row r="256" spans="2:14">
      <c r="B256" s="30">
        <f>IF(B255="","",IF(K255&gt;0.005,B255+1,""))</f>
        <v>0</v>
      </c>
      <c r="C256" s="31">
        <f>IF(B256="","",EDATE('Mortgage Calculator'!$D$10,B256-1))</f>
        <v>0</v>
      </c>
      <c r="D256" s="30">
        <f>IF(B256="","",INT((B256-1)/12)+1)</f>
        <v>0</v>
      </c>
      <c r="E256" s="32">
        <f>IF(B256="","",K255)</f>
        <v>0</v>
      </c>
      <c r="F256" s="32">
        <f>IF(B256="","",IF(B256&gt;='Mortgage Calculator'!$D$22,E256+I256,MIN('Mortgage Calculator'!$D$23,E256+I256)))</f>
        <v>0</v>
      </c>
      <c r="G256" s="33"/>
      <c r="H256" s="32">
        <f>IF(B256="","",MAX(0,MIN('Mortgage Calculator'!$D$17+N(G256),E256+I256-F256)))</f>
        <v>0</v>
      </c>
      <c r="I256" s="32">
        <f>IF(B256="","",ROUND(E256*'Mortgage Calculator'!$D$8/12,2))</f>
        <v>0</v>
      </c>
      <c r="J256" s="32">
        <f>IF(B256="","",F256+H256-I256)</f>
        <v>0</v>
      </c>
      <c r="K256" s="34">
        <f>IF(B256="","",ROUND(E256-J256,2))</f>
        <v>0</v>
      </c>
      <c r="L256" s="35">
        <f>IF(B256="","",L255+I256)</f>
        <v>0</v>
      </c>
      <c r="M256" s="32">
        <f>IF(B256="","",IF(AND('Mortgage Calculator'!$D$21/'Mortgage Calculator'!$D$6&gt;0.8,E256/'Mortgage Calculator'!$D$6&gt;0.78),ROUND('Mortgage Calculator'!$D$21*'Mortgage Calculator'!$D$15/12,2),0))</f>
        <v>0</v>
      </c>
      <c r="N256" s="36">
        <f>IF(B256="","",1-K256/'Mortgage Calculator'!$D$6)</f>
        <v>0</v>
      </c>
    </row>
    <row r="257" spans="2:14">
      <c r="B257" s="30">
        <f>IF(B256="","",IF(K256&gt;0.005,B256+1,""))</f>
        <v>0</v>
      </c>
      <c r="C257" s="31">
        <f>IF(B257="","",EDATE('Mortgage Calculator'!$D$10,B257-1))</f>
        <v>0</v>
      </c>
      <c r="D257" s="30">
        <f>IF(B257="","",INT((B257-1)/12)+1)</f>
        <v>0</v>
      </c>
      <c r="E257" s="32">
        <f>IF(B257="","",K256)</f>
        <v>0</v>
      </c>
      <c r="F257" s="32">
        <f>IF(B257="","",IF(B257&gt;='Mortgage Calculator'!$D$22,E257+I257,MIN('Mortgage Calculator'!$D$23,E257+I257)))</f>
        <v>0</v>
      </c>
      <c r="G257" s="33"/>
      <c r="H257" s="32">
        <f>IF(B257="","",MAX(0,MIN('Mortgage Calculator'!$D$17+N(G257),E257+I257-F257)))</f>
        <v>0</v>
      </c>
      <c r="I257" s="32">
        <f>IF(B257="","",ROUND(E257*'Mortgage Calculator'!$D$8/12,2))</f>
        <v>0</v>
      </c>
      <c r="J257" s="32">
        <f>IF(B257="","",F257+H257-I257)</f>
        <v>0</v>
      </c>
      <c r="K257" s="34">
        <f>IF(B257="","",ROUND(E257-J257,2))</f>
        <v>0</v>
      </c>
      <c r="L257" s="35">
        <f>IF(B257="","",L256+I257)</f>
        <v>0</v>
      </c>
      <c r="M257" s="32">
        <f>IF(B257="","",IF(AND('Mortgage Calculator'!$D$21/'Mortgage Calculator'!$D$6&gt;0.8,E257/'Mortgage Calculator'!$D$6&gt;0.78),ROUND('Mortgage Calculator'!$D$21*'Mortgage Calculator'!$D$15/12,2),0))</f>
        <v>0</v>
      </c>
      <c r="N257" s="36">
        <f>IF(B257="","",1-K257/'Mortgage Calculator'!$D$6)</f>
        <v>0</v>
      </c>
    </row>
    <row r="258" spans="2:14">
      <c r="B258" s="30">
        <f>IF(B257="","",IF(K257&gt;0.005,B257+1,""))</f>
        <v>0</v>
      </c>
      <c r="C258" s="31">
        <f>IF(B258="","",EDATE('Mortgage Calculator'!$D$10,B258-1))</f>
        <v>0</v>
      </c>
      <c r="D258" s="30">
        <f>IF(B258="","",INT((B258-1)/12)+1)</f>
        <v>0</v>
      </c>
      <c r="E258" s="32">
        <f>IF(B258="","",K257)</f>
        <v>0</v>
      </c>
      <c r="F258" s="32">
        <f>IF(B258="","",IF(B258&gt;='Mortgage Calculator'!$D$22,E258+I258,MIN('Mortgage Calculator'!$D$23,E258+I258)))</f>
        <v>0</v>
      </c>
      <c r="G258" s="33"/>
      <c r="H258" s="32">
        <f>IF(B258="","",MAX(0,MIN('Mortgage Calculator'!$D$17+N(G258),E258+I258-F258)))</f>
        <v>0</v>
      </c>
      <c r="I258" s="32">
        <f>IF(B258="","",ROUND(E258*'Mortgage Calculator'!$D$8/12,2))</f>
        <v>0</v>
      </c>
      <c r="J258" s="32">
        <f>IF(B258="","",F258+H258-I258)</f>
        <v>0</v>
      </c>
      <c r="K258" s="34">
        <f>IF(B258="","",ROUND(E258-J258,2))</f>
        <v>0</v>
      </c>
      <c r="L258" s="35">
        <f>IF(B258="","",L257+I258)</f>
        <v>0</v>
      </c>
      <c r="M258" s="32">
        <f>IF(B258="","",IF(AND('Mortgage Calculator'!$D$21/'Mortgage Calculator'!$D$6&gt;0.8,E258/'Mortgage Calculator'!$D$6&gt;0.78),ROUND('Mortgage Calculator'!$D$21*'Mortgage Calculator'!$D$15/12,2),0))</f>
        <v>0</v>
      </c>
      <c r="N258" s="36">
        <f>IF(B258="","",1-K258/'Mortgage Calculator'!$D$6)</f>
        <v>0</v>
      </c>
    </row>
    <row r="259" spans="2:14">
      <c r="B259" s="30">
        <f>IF(B258="","",IF(K258&gt;0.005,B258+1,""))</f>
        <v>0</v>
      </c>
      <c r="C259" s="31">
        <f>IF(B259="","",EDATE('Mortgage Calculator'!$D$10,B259-1))</f>
        <v>0</v>
      </c>
      <c r="D259" s="30">
        <f>IF(B259="","",INT((B259-1)/12)+1)</f>
        <v>0</v>
      </c>
      <c r="E259" s="32">
        <f>IF(B259="","",K258)</f>
        <v>0</v>
      </c>
      <c r="F259" s="32">
        <f>IF(B259="","",IF(B259&gt;='Mortgage Calculator'!$D$22,E259+I259,MIN('Mortgage Calculator'!$D$23,E259+I259)))</f>
        <v>0</v>
      </c>
      <c r="G259" s="33"/>
      <c r="H259" s="32">
        <f>IF(B259="","",MAX(0,MIN('Mortgage Calculator'!$D$17+N(G259),E259+I259-F259)))</f>
        <v>0</v>
      </c>
      <c r="I259" s="32">
        <f>IF(B259="","",ROUND(E259*'Mortgage Calculator'!$D$8/12,2))</f>
        <v>0</v>
      </c>
      <c r="J259" s="32">
        <f>IF(B259="","",F259+H259-I259)</f>
        <v>0</v>
      </c>
      <c r="K259" s="34">
        <f>IF(B259="","",ROUND(E259-J259,2))</f>
        <v>0</v>
      </c>
      <c r="L259" s="35">
        <f>IF(B259="","",L258+I259)</f>
        <v>0</v>
      </c>
      <c r="M259" s="32">
        <f>IF(B259="","",IF(AND('Mortgage Calculator'!$D$21/'Mortgage Calculator'!$D$6&gt;0.8,E259/'Mortgage Calculator'!$D$6&gt;0.78),ROUND('Mortgage Calculator'!$D$21*'Mortgage Calculator'!$D$15/12,2),0))</f>
        <v>0</v>
      </c>
      <c r="N259" s="36">
        <f>IF(B259="","",1-K259/'Mortgage Calculator'!$D$6)</f>
        <v>0</v>
      </c>
    </row>
    <row r="260" spans="2:14">
      <c r="B260" s="30">
        <f>IF(B259="","",IF(K259&gt;0.005,B259+1,""))</f>
        <v>0</v>
      </c>
      <c r="C260" s="31">
        <f>IF(B260="","",EDATE('Mortgage Calculator'!$D$10,B260-1))</f>
        <v>0</v>
      </c>
      <c r="D260" s="30">
        <f>IF(B260="","",INT((B260-1)/12)+1)</f>
        <v>0</v>
      </c>
      <c r="E260" s="32">
        <f>IF(B260="","",K259)</f>
        <v>0</v>
      </c>
      <c r="F260" s="32">
        <f>IF(B260="","",IF(B260&gt;='Mortgage Calculator'!$D$22,E260+I260,MIN('Mortgage Calculator'!$D$23,E260+I260)))</f>
        <v>0</v>
      </c>
      <c r="G260" s="33"/>
      <c r="H260" s="32">
        <f>IF(B260="","",MAX(0,MIN('Mortgage Calculator'!$D$17+N(G260),E260+I260-F260)))</f>
        <v>0</v>
      </c>
      <c r="I260" s="32">
        <f>IF(B260="","",ROUND(E260*'Mortgage Calculator'!$D$8/12,2))</f>
        <v>0</v>
      </c>
      <c r="J260" s="32">
        <f>IF(B260="","",F260+H260-I260)</f>
        <v>0</v>
      </c>
      <c r="K260" s="34">
        <f>IF(B260="","",ROUND(E260-J260,2))</f>
        <v>0</v>
      </c>
      <c r="L260" s="35">
        <f>IF(B260="","",L259+I260)</f>
        <v>0</v>
      </c>
      <c r="M260" s="32">
        <f>IF(B260="","",IF(AND('Mortgage Calculator'!$D$21/'Mortgage Calculator'!$D$6&gt;0.8,E260/'Mortgage Calculator'!$D$6&gt;0.78),ROUND('Mortgage Calculator'!$D$21*'Mortgage Calculator'!$D$15/12,2),0))</f>
        <v>0</v>
      </c>
      <c r="N260" s="36">
        <f>IF(B260="","",1-K260/'Mortgage Calculator'!$D$6)</f>
        <v>0</v>
      </c>
    </row>
    <row r="261" spans="2:14">
      <c r="B261" s="30">
        <f>IF(B260="","",IF(K260&gt;0.005,B260+1,""))</f>
        <v>0</v>
      </c>
      <c r="C261" s="31">
        <f>IF(B261="","",EDATE('Mortgage Calculator'!$D$10,B261-1))</f>
        <v>0</v>
      </c>
      <c r="D261" s="30">
        <f>IF(B261="","",INT((B261-1)/12)+1)</f>
        <v>0</v>
      </c>
      <c r="E261" s="32">
        <f>IF(B261="","",K260)</f>
        <v>0</v>
      </c>
      <c r="F261" s="32">
        <f>IF(B261="","",IF(B261&gt;='Mortgage Calculator'!$D$22,E261+I261,MIN('Mortgage Calculator'!$D$23,E261+I261)))</f>
        <v>0</v>
      </c>
      <c r="G261" s="33"/>
      <c r="H261" s="32">
        <f>IF(B261="","",MAX(0,MIN('Mortgage Calculator'!$D$17+N(G261),E261+I261-F261)))</f>
        <v>0</v>
      </c>
      <c r="I261" s="32">
        <f>IF(B261="","",ROUND(E261*'Mortgage Calculator'!$D$8/12,2))</f>
        <v>0</v>
      </c>
      <c r="J261" s="32">
        <f>IF(B261="","",F261+H261-I261)</f>
        <v>0</v>
      </c>
      <c r="K261" s="34">
        <f>IF(B261="","",ROUND(E261-J261,2))</f>
        <v>0</v>
      </c>
      <c r="L261" s="35">
        <f>IF(B261="","",L260+I261)</f>
        <v>0</v>
      </c>
      <c r="M261" s="32">
        <f>IF(B261="","",IF(AND('Mortgage Calculator'!$D$21/'Mortgage Calculator'!$D$6&gt;0.8,E261/'Mortgage Calculator'!$D$6&gt;0.78),ROUND('Mortgage Calculator'!$D$21*'Mortgage Calculator'!$D$15/12,2),0))</f>
        <v>0</v>
      </c>
      <c r="N261" s="36">
        <f>IF(B261="","",1-K261/'Mortgage Calculator'!$D$6)</f>
        <v>0</v>
      </c>
    </row>
    <row r="262" spans="2:14">
      <c r="B262" s="30">
        <f>IF(B261="","",IF(K261&gt;0.005,B261+1,""))</f>
        <v>0</v>
      </c>
      <c r="C262" s="31">
        <f>IF(B262="","",EDATE('Mortgage Calculator'!$D$10,B262-1))</f>
        <v>0</v>
      </c>
      <c r="D262" s="30">
        <f>IF(B262="","",INT((B262-1)/12)+1)</f>
        <v>0</v>
      </c>
      <c r="E262" s="32">
        <f>IF(B262="","",K261)</f>
        <v>0</v>
      </c>
      <c r="F262" s="32">
        <f>IF(B262="","",IF(B262&gt;='Mortgage Calculator'!$D$22,E262+I262,MIN('Mortgage Calculator'!$D$23,E262+I262)))</f>
        <v>0</v>
      </c>
      <c r="G262" s="33"/>
      <c r="H262" s="32">
        <f>IF(B262="","",MAX(0,MIN('Mortgage Calculator'!$D$17+N(G262),E262+I262-F262)))</f>
        <v>0</v>
      </c>
      <c r="I262" s="32">
        <f>IF(B262="","",ROUND(E262*'Mortgage Calculator'!$D$8/12,2))</f>
        <v>0</v>
      </c>
      <c r="J262" s="32">
        <f>IF(B262="","",F262+H262-I262)</f>
        <v>0</v>
      </c>
      <c r="K262" s="34">
        <f>IF(B262="","",ROUND(E262-J262,2))</f>
        <v>0</v>
      </c>
      <c r="L262" s="35">
        <f>IF(B262="","",L261+I262)</f>
        <v>0</v>
      </c>
      <c r="M262" s="32">
        <f>IF(B262="","",IF(AND('Mortgage Calculator'!$D$21/'Mortgage Calculator'!$D$6&gt;0.8,E262/'Mortgage Calculator'!$D$6&gt;0.78),ROUND('Mortgage Calculator'!$D$21*'Mortgage Calculator'!$D$15/12,2),0))</f>
        <v>0</v>
      </c>
      <c r="N262" s="36">
        <f>IF(B262="","",1-K262/'Mortgage Calculator'!$D$6)</f>
        <v>0</v>
      </c>
    </row>
    <row r="263" spans="2:14">
      <c r="B263" s="30">
        <f>IF(B262="","",IF(K262&gt;0.005,B262+1,""))</f>
        <v>0</v>
      </c>
      <c r="C263" s="31">
        <f>IF(B263="","",EDATE('Mortgage Calculator'!$D$10,B263-1))</f>
        <v>0</v>
      </c>
      <c r="D263" s="30">
        <f>IF(B263="","",INT((B263-1)/12)+1)</f>
        <v>0</v>
      </c>
      <c r="E263" s="32">
        <f>IF(B263="","",K262)</f>
        <v>0</v>
      </c>
      <c r="F263" s="32">
        <f>IF(B263="","",IF(B263&gt;='Mortgage Calculator'!$D$22,E263+I263,MIN('Mortgage Calculator'!$D$23,E263+I263)))</f>
        <v>0</v>
      </c>
      <c r="G263" s="33"/>
      <c r="H263" s="32">
        <f>IF(B263="","",MAX(0,MIN('Mortgage Calculator'!$D$17+N(G263),E263+I263-F263)))</f>
        <v>0</v>
      </c>
      <c r="I263" s="32">
        <f>IF(B263="","",ROUND(E263*'Mortgage Calculator'!$D$8/12,2))</f>
        <v>0</v>
      </c>
      <c r="J263" s="32">
        <f>IF(B263="","",F263+H263-I263)</f>
        <v>0</v>
      </c>
      <c r="K263" s="34">
        <f>IF(B263="","",ROUND(E263-J263,2))</f>
        <v>0</v>
      </c>
      <c r="L263" s="35">
        <f>IF(B263="","",L262+I263)</f>
        <v>0</v>
      </c>
      <c r="M263" s="32">
        <f>IF(B263="","",IF(AND('Mortgage Calculator'!$D$21/'Mortgage Calculator'!$D$6&gt;0.8,E263/'Mortgage Calculator'!$D$6&gt;0.78),ROUND('Mortgage Calculator'!$D$21*'Mortgage Calculator'!$D$15/12,2),0))</f>
        <v>0</v>
      </c>
      <c r="N263" s="36">
        <f>IF(B263="","",1-K263/'Mortgage Calculator'!$D$6)</f>
        <v>0</v>
      </c>
    </row>
    <row r="264" spans="2:14">
      <c r="B264" s="30">
        <f>IF(B263="","",IF(K263&gt;0.005,B263+1,""))</f>
        <v>0</v>
      </c>
      <c r="C264" s="31">
        <f>IF(B264="","",EDATE('Mortgage Calculator'!$D$10,B264-1))</f>
        <v>0</v>
      </c>
      <c r="D264" s="30">
        <f>IF(B264="","",INT((B264-1)/12)+1)</f>
        <v>0</v>
      </c>
      <c r="E264" s="32">
        <f>IF(B264="","",K263)</f>
        <v>0</v>
      </c>
      <c r="F264" s="32">
        <f>IF(B264="","",IF(B264&gt;='Mortgage Calculator'!$D$22,E264+I264,MIN('Mortgage Calculator'!$D$23,E264+I264)))</f>
        <v>0</v>
      </c>
      <c r="G264" s="33"/>
      <c r="H264" s="32">
        <f>IF(B264="","",MAX(0,MIN('Mortgage Calculator'!$D$17+N(G264),E264+I264-F264)))</f>
        <v>0</v>
      </c>
      <c r="I264" s="32">
        <f>IF(B264="","",ROUND(E264*'Mortgage Calculator'!$D$8/12,2))</f>
        <v>0</v>
      </c>
      <c r="J264" s="32">
        <f>IF(B264="","",F264+H264-I264)</f>
        <v>0</v>
      </c>
      <c r="K264" s="34">
        <f>IF(B264="","",ROUND(E264-J264,2))</f>
        <v>0</v>
      </c>
      <c r="L264" s="35">
        <f>IF(B264="","",L263+I264)</f>
        <v>0</v>
      </c>
      <c r="M264" s="32">
        <f>IF(B264="","",IF(AND('Mortgage Calculator'!$D$21/'Mortgage Calculator'!$D$6&gt;0.8,E264/'Mortgage Calculator'!$D$6&gt;0.78),ROUND('Mortgage Calculator'!$D$21*'Mortgage Calculator'!$D$15/12,2),0))</f>
        <v>0</v>
      </c>
      <c r="N264" s="36">
        <f>IF(B264="","",1-K264/'Mortgage Calculator'!$D$6)</f>
        <v>0</v>
      </c>
    </row>
    <row r="265" spans="2:14">
      <c r="B265" s="30">
        <f>IF(B264="","",IF(K264&gt;0.005,B264+1,""))</f>
        <v>0</v>
      </c>
      <c r="C265" s="31">
        <f>IF(B265="","",EDATE('Mortgage Calculator'!$D$10,B265-1))</f>
        <v>0</v>
      </c>
      <c r="D265" s="30">
        <f>IF(B265="","",INT((B265-1)/12)+1)</f>
        <v>0</v>
      </c>
      <c r="E265" s="32">
        <f>IF(B265="","",K264)</f>
        <v>0</v>
      </c>
      <c r="F265" s="32">
        <f>IF(B265="","",IF(B265&gt;='Mortgage Calculator'!$D$22,E265+I265,MIN('Mortgage Calculator'!$D$23,E265+I265)))</f>
        <v>0</v>
      </c>
      <c r="G265" s="33"/>
      <c r="H265" s="32">
        <f>IF(B265="","",MAX(0,MIN('Mortgage Calculator'!$D$17+N(G265),E265+I265-F265)))</f>
        <v>0</v>
      </c>
      <c r="I265" s="32">
        <f>IF(B265="","",ROUND(E265*'Mortgage Calculator'!$D$8/12,2))</f>
        <v>0</v>
      </c>
      <c r="J265" s="32">
        <f>IF(B265="","",F265+H265-I265)</f>
        <v>0</v>
      </c>
      <c r="K265" s="34">
        <f>IF(B265="","",ROUND(E265-J265,2))</f>
        <v>0</v>
      </c>
      <c r="L265" s="35">
        <f>IF(B265="","",L264+I265)</f>
        <v>0</v>
      </c>
      <c r="M265" s="32">
        <f>IF(B265="","",IF(AND('Mortgage Calculator'!$D$21/'Mortgage Calculator'!$D$6&gt;0.8,E265/'Mortgage Calculator'!$D$6&gt;0.78),ROUND('Mortgage Calculator'!$D$21*'Mortgage Calculator'!$D$15/12,2),0))</f>
        <v>0</v>
      </c>
      <c r="N265" s="36">
        <f>IF(B265="","",1-K265/'Mortgage Calculator'!$D$6)</f>
        <v>0</v>
      </c>
    </row>
    <row r="266" spans="2:14">
      <c r="B266" s="30">
        <f>IF(B265="","",IF(K265&gt;0.005,B265+1,""))</f>
        <v>0</v>
      </c>
      <c r="C266" s="31">
        <f>IF(B266="","",EDATE('Mortgage Calculator'!$D$10,B266-1))</f>
        <v>0</v>
      </c>
      <c r="D266" s="30">
        <f>IF(B266="","",INT((B266-1)/12)+1)</f>
        <v>0</v>
      </c>
      <c r="E266" s="32">
        <f>IF(B266="","",K265)</f>
        <v>0</v>
      </c>
      <c r="F266" s="32">
        <f>IF(B266="","",IF(B266&gt;='Mortgage Calculator'!$D$22,E266+I266,MIN('Mortgage Calculator'!$D$23,E266+I266)))</f>
        <v>0</v>
      </c>
      <c r="G266" s="33"/>
      <c r="H266" s="32">
        <f>IF(B266="","",MAX(0,MIN('Mortgage Calculator'!$D$17+N(G266),E266+I266-F266)))</f>
        <v>0</v>
      </c>
      <c r="I266" s="32">
        <f>IF(B266="","",ROUND(E266*'Mortgage Calculator'!$D$8/12,2))</f>
        <v>0</v>
      </c>
      <c r="J266" s="32">
        <f>IF(B266="","",F266+H266-I266)</f>
        <v>0</v>
      </c>
      <c r="K266" s="34">
        <f>IF(B266="","",ROUND(E266-J266,2))</f>
        <v>0</v>
      </c>
      <c r="L266" s="35">
        <f>IF(B266="","",L265+I266)</f>
        <v>0</v>
      </c>
      <c r="M266" s="32">
        <f>IF(B266="","",IF(AND('Mortgage Calculator'!$D$21/'Mortgage Calculator'!$D$6&gt;0.8,E266/'Mortgage Calculator'!$D$6&gt;0.78),ROUND('Mortgage Calculator'!$D$21*'Mortgage Calculator'!$D$15/12,2),0))</f>
        <v>0</v>
      </c>
      <c r="N266" s="36">
        <f>IF(B266="","",1-K266/'Mortgage Calculator'!$D$6)</f>
        <v>0</v>
      </c>
    </row>
    <row r="267" spans="2:14">
      <c r="B267" s="30">
        <f>IF(B266="","",IF(K266&gt;0.005,B266+1,""))</f>
        <v>0</v>
      </c>
      <c r="C267" s="31">
        <f>IF(B267="","",EDATE('Mortgage Calculator'!$D$10,B267-1))</f>
        <v>0</v>
      </c>
      <c r="D267" s="30">
        <f>IF(B267="","",INT((B267-1)/12)+1)</f>
        <v>0</v>
      </c>
      <c r="E267" s="32">
        <f>IF(B267="","",K266)</f>
        <v>0</v>
      </c>
      <c r="F267" s="32">
        <f>IF(B267="","",IF(B267&gt;='Mortgage Calculator'!$D$22,E267+I267,MIN('Mortgage Calculator'!$D$23,E267+I267)))</f>
        <v>0</v>
      </c>
      <c r="G267" s="33"/>
      <c r="H267" s="32">
        <f>IF(B267="","",MAX(0,MIN('Mortgage Calculator'!$D$17+N(G267),E267+I267-F267)))</f>
        <v>0</v>
      </c>
      <c r="I267" s="32">
        <f>IF(B267="","",ROUND(E267*'Mortgage Calculator'!$D$8/12,2))</f>
        <v>0</v>
      </c>
      <c r="J267" s="32">
        <f>IF(B267="","",F267+H267-I267)</f>
        <v>0</v>
      </c>
      <c r="K267" s="34">
        <f>IF(B267="","",ROUND(E267-J267,2))</f>
        <v>0</v>
      </c>
      <c r="L267" s="35">
        <f>IF(B267="","",L266+I267)</f>
        <v>0</v>
      </c>
      <c r="M267" s="32">
        <f>IF(B267="","",IF(AND('Mortgage Calculator'!$D$21/'Mortgage Calculator'!$D$6&gt;0.8,E267/'Mortgage Calculator'!$D$6&gt;0.78),ROUND('Mortgage Calculator'!$D$21*'Mortgage Calculator'!$D$15/12,2),0))</f>
        <v>0</v>
      </c>
      <c r="N267" s="36">
        <f>IF(B267="","",1-K267/'Mortgage Calculator'!$D$6)</f>
        <v>0</v>
      </c>
    </row>
    <row r="268" spans="2:14">
      <c r="B268" s="30">
        <f>IF(B267="","",IF(K267&gt;0.005,B267+1,""))</f>
        <v>0</v>
      </c>
      <c r="C268" s="31">
        <f>IF(B268="","",EDATE('Mortgage Calculator'!$D$10,B268-1))</f>
        <v>0</v>
      </c>
      <c r="D268" s="30">
        <f>IF(B268="","",INT((B268-1)/12)+1)</f>
        <v>0</v>
      </c>
      <c r="E268" s="32">
        <f>IF(B268="","",K267)</f>
        <v>0</v>
      </c>
      <c r="F268" s="32">
        <f>IF(B268="","",IF(B268&gt;='Mortgage Calculator'!$D$22,E268+I268,MIN('Mortgage Calculator'!$D$23,E268+I268)))</f>
        <v>0</v>
      </c>
      <c r="G268" s="33"/>
      <c r="H268" s="32">
        <f>IF(B268="","",MAX(0,MIN('Mortgage Calculator'!$D$17+N(G268),E268+I268-F268)))</f>
        <v>0</v>
      </c>
      <c r="I268" s="32">
        <f>IF(B268="","",ROUND(E268*'Mortgage Calculator'!$D$8/12,2))</f>
        <v>0</v>
      </c>
      <c r="J268" s="32">
        <f>IF(B268="","",F268+H268-I268)</f>
        <v>0</v>
      </c>
      <c r="K268" s="34">
        <f>IF(B268="","",ROUND(E268-J268,2))</f>
        <v>0</v>
      </c>
      <c r="L268" s="35">
        <f>IF(B268="","",L267+I268)</f>
        <v>0</v>
      </c>
      <c r="M268" s="32">
        <f>IF(B268="","",IF(AND('Mortgage Calculator'!$D$21/'Mortgage Calculator'!$D$6&gt;0.8,E268/'Mortgage Calculator'!$D$6&gt;0.78),ROUND('Mortgage Calculator'!$D$21*'Mortgage Calculator'!$D$15/12,2),0))</f>
        <v>0</v>
      </c>
      <c r="N268" s="36">
        <f>IF(B268="","",1-K268/'Mortgage Calculator'!$D$6)</f>
        <v>0</v>
      </c>
    </row>
    <row r="269" spans="2:14">
      <c r="B269" s="30">
        <f>IF(B268="","",IF(K268&gt;0.005,B268+1,""))</f>
        <v>0</v>
      </c>
      <c r="C269" s="31">
        <f>IF(B269="","",EDATE('Mortgage Calculator'!$D$10,B269-1))</f>
        <v>0</v>
      </c>
      <c r="D269" s="30">
        <f>IF(B269="","",INT((B269-1)/12)+1)</f>
        <v>0</v>
      </c>
      <c r="E269" s="32">
        <f>IF(B269="","",K268)</f>
        <v>0</v>
      </c>
      <c r="F269" s="32">
        <f>IF(B269="","",IF(B269&gt;='Mortgage Calculator'!$D$22,E269+I269,MIN('Mortgage Calculator'!$D$23,E269+I269)))</f>
        <v>0</v>
      </c>
      <c r="G269" s="33"/>
      <c r="H269" s="32">
        <f>IF(B269="","",MAX(0,MIN('Mortgage Calculator'!$D$17+N(G269),E269+I269-F269)))</f>
        <v>0</v>
      </c>
      <c r="I269" s="32">
        <f>IF(B269="","",ROUND(E269*'Mortgage Calculator'!$D$8/12,2))</f>
        <v>0</v>
      </c>
      <c r="J269" s="32">
        <f>IF(B269="","",F269+H269-I269)</f>
        <v>0</v>
      </c>
      <c r="K269" s="34">
        <f>IF(B269="","",ROUND(E269-J269,2))</f>
        <v>0</v>
      </c>
      <c r="L269" s="35">
        <f>IF(B269="","",L268+I269)</f>
        <v>0</v>
      </c>
      <c r="M269" s="32">
        <f>IF(B269="","",IF(AND('Mortgage Calculator'!$D$21/'Mortgage Calculator'!$D$6&gt;0.8,E269/'Mortgage Calculator'!$D$6&gt;0.78),ROUND('Mortgage Calculator'!$D$21*'Mortgage Calculator'!$D$15/12,2),0))</f>
        <v>0</v>
      </c>
      <c r="N269" s="36">
        <f>IF(B269="","",1-K269/'Mortgage Calculator'!$D$6)</f>
        <v>0</v>
      </c>
    </row>
    <row r="270" spans="2:14">
      <c r="B270" s="30">
        <f>IF(B269="","",IF(K269&gt;0.005,B269+1,""))</f>
        <v>0</v>
      </c>
      <c r="C270" s="31">
        <f>IF(B270="","",EDATE('Mortgage Calculator'!$D$10,B270-1))</f>
        <v>0</v>
      </c>
      <c r="D270" s="30">
        <f>IF(B270="","",INT((B270-1)/12)+1)</f>
        <v>0</v>
      </c>
      <c r="E270" s="32">
        <f>IF(B270="","",K269)</f>
        <v>0</v>
      </c>
      <c r="F270" s="32">
        <f>IF(B270="","",IF(B270&gt;='Mortgage Calculator'!$D$22,E270+I270,MIN('Mortgage Calculator'!$D$23,E270+I270)))</f>
        <v>0</v>
      </c>
      <c r="G270" s="33"/>
      <c r="H270" s="32">
        <f>IF(B270="","",MAX(0,MIN('Mortgage Calculator'!$D$17+N(G270),E270+I270-F270)))</f>
        <v>0</v>
      </c>
      <c r="I270" s="32">
        <f>IF(B270="","",ROUND(E270*'Mortgage Calculator'!$D$8/12,2))</f>
        <v>0</v>
      </c>
      <c r="J270" s="32">
        <f>IF(B270="","",F270+H270-I270)</f>
        <v>0</v>
      </c>
      <c r="K270" s="34">
        <f>IF(B270="","",ROUND(E270-J270,2))</f>
        <v>0</v>
      </c>
      <c r="L270" s="35">
        <f>IF(B270="","",L269+I270)</f>
        <v>0</v>
      </c>
      <c r="M270" s="32">
        <f>IF(B270="","",IF(AND('Mortgage Calculator'!$D$21/'Mortgage Calculator'!$D$6&gt;0.8,E270/'Mortgage Calculator'!$D$6&gt;0.78),ROUND('Mortgage Calculator'!$D$21*'Mortgage Calculator'!$D$15/12,2),0))</f>
        <v>0</v>
      </c>
      <c r="N270" s="36">
        <f>IF(B270="","",1-K270/'Mortgage Calculator'!$D$6)</f>
        <v>0</v>
      </c>
    </row>
    <row r="271" spans="2:14">
      <c r="B271" s="30">
        <f>IF(B270="","",IF(K270&gt;0.005,B270+1,""))</f>
        <v>0</v>
      </c>
      <c r="C271" s="31">
        <f>IF(B271="","",EDATE('Mortgage Calculator'!$D$10,B271-1))</f>
        <v>0</v>
      </c>
      <c r="D271" s="30">
        <f>IF(B271="","",INT((B271-1)/12)+1)</f>
        <v>0</v>
      </c>
      <c r="E271" s="32">
        <f>IF(B271="","",K270)</f>
        <v>0</v>
      </c>
      <c r="F271" s="32">
        <f>IF(B271="","",IF(B271&gt;='Mortgage Calculator'!$D$22,E271+I271,MIN('Mortgage Calculator'!$D$23,E271+I271)))</f>
        <v>0</v>
      </c>
      <c r="G271" s="33"/>
      <c r="H271" s="32">
        <f>IF(B271="","",MAX(0,MIN('Mortgage Calculator'!$D$17+N(G271),E271+I271-F271)))</f>
        <v>0</v>
      </c>
      <c r="I271" s="32">
        <f>IF(B271="","",ROUND(E271*'Mortgage Calculator'!$D$8/12,2))</f>
        <v>0</v>
      </c>
      <c r="J271" s="32">
        <f>IF(B271="","",F271+H271-I271)</f>
        <v>0</v>
      </c>
      <c r="K271" s="34">
        <f>IF(B271="","",ROUND(E271-J271,2))</f>
        <v>0</v>
      </c>
      <c r="L271" s="35">
        <f>IF(B271="","",L270+I271)</f>
        <v>0</v>
      </c>
      <c r="M271" s="32">
        <f>IF(B271="","",IF(AND('Mortgage Calculator'!$D$21/'Mortgage Calculator'!$D$6&gt;0.8,E271/'Mortgage Calculator'!$D$6&gt;0.78),ROUND('Mortgage Calculator'!$D$21*'Mortgage Calculator'!$D$15/12,2),0))</f>
        <v>0</v>
      </c>
      <c r="N271" s="36">
        <f>IF(B271="","",1-K271/'Mortgage Calculator'!$D$6)</f>
        <v>0</v>
      </c>
    </row>
    <row r="272" spans="2:14">
      <c r="B272" s="30">
        <f>IF(B271="","",IF(K271&gt;0.005,B271+1,""))</f>
        <v>0</v>
      </c>
      <c r="C272" s="31">
        <f>IF(B272="","",EDATE('Mortgage Calculator'!$D$10,B272-1))</f>
        <v>0</v>
      </c>
      <c r="D272" s="30">
        <f>IF(B272="","",INT((B272-1)/12)+1)</f>
        <v>0</v>
      </c>
      <c r="E272" s="32">
        <f>IF(B272="","",K271)</f>
        <v>0</v>
      </c>
      <c r="F272" s="32">
        <f>IF(B272="","",IF(B272&gt;='Mortgage Calculator'!$D$22,E272+I272,MIN('Mortgage Calculator'!$D$23,E272+I272)))</f>
        <v>0</v>
      </c>
      <c r="G272" s="33"/>
      <c r="H272" s="32">
        <f>IF(B272="","",MAX(0,MIN('Mortgage Calculator'!$D$17+N(G272),E272+I272-F272)))</f>
        <v>0</v>
      </c>
      <c r="I272" s="32">
        <f>IF(B272="","",ROUND(E272*'Mortgage Calculator'!$D$8/12,2))</f>
        <v>0</v>
      </c>
      <c r="J272" s="32">
        <f>IF(B272="","",F272+H272-I272)</f>
        <v>0</v>
      </c>
      <c r="K272" s="34">
        <f>IF(B272="","",ROUND(E272-J272,2))</f>
        <v>0</v>
      </c>
      <c r="L272" s="35">
        <f>IF(B272="","",L271+I272)</f>
        <v>0</v>
      </c>
      <c r="M272" s="32">
        <f>IF(B272="","",IF(AND('Mortgage Calculator'!$D$21/'Mortgage Calculator'!$D$6&gt;0.8,E272/'Mortgage Calculator'!$D$6&gt;0.78),ROUND('Mortgage Calculator'!$D$21*'Mortgage Calculator'!$D$15/12,2),0))</f>
        <v>0</v>
      </c>
      <c r="N272" s="36">
        <f>IF(B272="","",1-K272/'Mortgage Calculator'!$D$6)</f>
        <v>0</v>
      </c>
    </row>
    <row r="273" spans="2:14">
      <c r="B273" s="30">
        <f>IF(B272="","",IF(K272&gt;0.005,B272+1,""))</f>
        <v>0</v>
      </c>
      <c r="C273" s="31">
        <f>IF(B273="","",EDATE('Mortgage Calculator'!$D$10,B273-1))</f>
        <v>0</v>
      </c>
      <c r="D273" s="30">
        <f>IF(B273="","",INT((B273-1)/12)+1)</f>
        <v>0</v>
      </c>
      <c r="E273" s="32">
        <f>IF(B273="","",K272)</f>
        <v>0</v>
      </c>
      <c r="F273" s="32">
        <f>IF(B273="","",IF(B273&gt;='Mortgage Calculator'!$D$22,E273+I273,MIN('Mortgage Calculator'!$D$23,E273+I273)))</f>
        <v>0</v>
      </c>
      <c r="G273" s="33"/>
      <c r="H273" s="32">
        <f>IF(B273="","",MAX(0,MIN('Mortgage Calculator'!$D$17+N(G273),E273+I273-F273)))</f>
        <v>0</v>
      </c>
      <c r="I273" s="32">
        <f>IF(B273="","",ROUND(E273*'Mortgage Calculator'!$D$8/12,2))</f>
        <v>0</v>
      </c>
      <c r="J273" s="32">
        <f>IF(B273="","",F273+H273-I273)</f>
        <v>0</v>
      </c>
      <c r="K273" s="34">
        <f>IF(B273="","",ROUND(E273-J273,2))</f>
        <v>0</v>
      </c>
      <c r="L273" s="35">
        <f>IF(B273="","",L272+I273)</f>
        <v>0</v>
      </c>
      <c r="M273" s="32">
        <f>IF(B273="","",IF(AND('Mortgage Calculator'!$D$21/'Mortgage Calculator'!$D$6&gt;0.8,E273/'Mortgage Calculator'!$D$6&gt;0.78),ROUND('Mortgage Calculator'!$D$21*'Mortgage Calculator'!$D$15/12,2),0))</f>
        <v>0</v>
      </c>
      <c r="N273" s="36">
        <f>IF(B273="","",1-K273/'Mortgage Calculator'!$D$6)</f>
        <v>0</v>
      </c>
    </row>
    <row r="274" spans="2:14">
      <c r="B274" s="30">
        <f>IF(B273="","",IF(K273&gt;0.005,B273+1,""))</f>
        <v>0</v>
      </c>
      <c r="C274" s="31">
        <f>IF(B274="","",EDATE('Mortgage Calculator'!$D$10,B274-1))</f>
        <v>0</v>
      </c>
      <c r="D274" s="30">
        <f>IF(B274="","",INT((B274-1)/12)+1)</f>
        <v>0</v>
      </c>
      <c r="E274" s="32">
        <f>IF(B274="","",K273)</f>
        <v>0</v>
      </c>
      <c r="F274" s="32">
        <f>IF(B274="","",IF(B274&gt;='Mortgage Calculator'!$D$22,E274+I274,MIN('Mortgage Calculator'!$D$23,E274+I274)))</f>
        <v>0</v>
      </c>
      <c r="G274" s="33"/>
      <c r="H274" s="32">
        <f>IF(B274="","",MAX(0,MIN('Mortgage Calculator'!$D$17+N(G274),E274+I274-F274)))</f>
        <v>0</v>
      </c>
      <c r="I274" s="32">
        <f>IF(B274="","",ROUND(E274*'Mortgage Calculator'!$D$8/12,2))</f>
        <v>0</v>
      </c>
      <c r="J274" s="32">
        <f>IF(B274="","",F274+H274-I274)</f>
        <v>0</v>
      </c>
      <c r="K274" s="34">
        <f>IF(B274="","",ROUND(E274-J274,2))</f>
        <v>0</v>
      </c>
      <c r="L274" s="35">
        <f>IF(B274="","",L273+I274)</f>
        <v>0</v>
      </c>
      <c r="M274" s="32">
        <f>IF(B274="","",IF(AND('Mortgage Calculator'!$D$21/'Mortgage Calculator'!$D$6&gt;0.8,E274/'Mortgage Calculator'!$D$6&gt;0.78),ROUND('Mortgage Calculator'!$D$21*'Mortgage Calculator'!$D$15/12,2),0))</f>
        <v>0</v>
      </c>
      <c r="N274" s="36">
        <f>IF(B274="","",1-K274/'Mortgage Calculator'!$D$6)</f>
        <v>0</v>
      </c>
    </row>
    <row r="275" spans="2:14">
      <c r="B275" s="30">
        <f>IF(B274="","",IF(K274&gt;0.005,B274+1,""))</f>
        <v>0</v>
      </c>
      <c r="C275" s="31">
        <f>IF(B275="","",EDATE('Mortgage Calculator'!$D$10,B275-1))</f>
        <v>0</v>
      </c>
      <c r="D275" s="30">
        <f>IF(B275="","",INT((B275-1)/12)+1)</f>
        <v>0</v>
      </c>
      <c r="E275" s="32">
        <f>IF(B275="","",K274)</f>
        <v>0</v>
      </c>
      <c r="F275" s="32">
        <f>IF(B275="","",IF(B275&gt;='Mortgage Calculator'!$D$22,E275+I275,MIN('Mortgage Calculator'!$D$23,E275+I275)))</f>
        <v>0</v>
      </c>
      <c r="G275" s="33"/>
      <c r="H275" s="32">
        <f>IF(B275="","",MAX(0,MIN('Mortgage Calculator'!$D$17+N(G275),E275+I275-F275)))</f>
        <v>0</v>
      </c>
      <c r="I275" s="32">
        <f>IF(B275="","",ROUND(E275*'Mortgage Calculator'!$D$8/12,2))</f>
        <v>0</v>
      </c>
      <c r="J275" s="32">
        <f>IF(B275="","",F275+H275-I275)</f>
        <v>0</v>
      </c>
      <c r="K275" s="34">
        <f>IF(B275="","",ROUND(E275-J275,2))</f>
        <v>0</v>
      </c>
      <c r="L275" s="35">
        <f>IF(B275="","",L274+I275)</f>
        <v>0</v>
      </c>
      <c r="M275" s="32">
        <f>IF(B275="","",IF(AND('Mortgage Calculator'!$D$21/'Mortgage Calculator'!$D$6&gt;0.8,E275/'Mortgage Calculator'!$D$6&gt;0.78),ROUND('Mortgage Calculator'!$D$21*'Mortgage Calculator'!$D$15/12,2),0))</f>
        <v>0</v>
      </c>
      <c r="N275" s="36">
        <f>IF(B275="","",1-K275/'Mortgage Calculator'!$D$6)</f>
        <v>0</v>
      </c>
    </row>
    <row r="276" spans="2:14">
      <c r="B276" s="30">
        <f>IF(B275="","",IF(K275&gt;0.005,B275+1,""))</f>
        <v>0</v>
      </c>
      <c r="C276" s="31">
        <f>IF(B276="","",EDATE('Mortgage Calculator'!$D$10,B276-1))</f>
        <v>0</v>
      </c>
      <c r="D276" s="30">
        <f>IF(B276="","",INT((B276-1)/12)+1)</f>
        <v>0</v>
      </c>
      <c r="E276" s="32">
        <f>IF(B276="","",K275)</f>
        <v>0</v>
      </c>
      <c r="F276" s="32">
        <f>IF(B276="","",IF(B276&gt;='Mortgage Calculator'!$D$22,E276+I276,MIN('Mortgage Calculator'!$D$23,E276+I276)))</f>
        <v>0</v>
      </c>
      <c r="G276" s="33"/>
      <c r="H276" s="32">
        <f>IF(B276="","",MAX(0,MIN('Mortgage Calculator'!$D$17+N(G276),E276+I276-F276)))</f>
        <v>0</v>
      </c>
      <c r="I276" s="32">
        <f>IF(B276="","",ROUND(E276*'Mortgage Calculator'!$D$8/12,2))</f>
        <v>0</v>
      </c>
      <c r="J276" s="32">
        <f>IF(B276="","",F276+H276-I276)</f>
        <v>0</v>
      </c>
      <c r="K276" s="34">
        <f>IF(B276="","",ROUND(E276-J276,2))</f>
        <v>0</v>
      </c>
      <c r="L276" s="35">
        <f>IF(B276="","",L275+I276)</f>
        <v>0</v>
      </c>
      <c r="M276" s="32">
        <f>IF(B276="","",IF(AND('Mortgage Calculator'!$D$21/'Mortgage Calculator'!$D$6&gt;0.8,E276/'Mortgage Calculator'!$D$6&gt;0.78),ROUND('Mortgage Calculator'!$D$21*'Mortgage Calculator'!$D$15/12,2),0))</f>
        <v>0</v>
      </c>
      <c r="N276" s="36">
        <f>IF(B276="","",1-K276/'Mortgage Calculator'!$D$6)</f>
        <v>0</v>
      </c>
    </row>
    <row r="277" spans="2:14">
      <c r="B277" s="30">
        <f>IF(B276="","",IF(K276&gt;0.005,B276+1,""))</f>
        <v>0</v>
      </c>
      <c r="C277" s="31">
        <f>IF(B277="","",EDATE('Mortgage Calculator'!$D$10,B277-1))</f>
        <v>0</v>
      </c>
      <c r="D277" s="30">
        <f>IF(B277="","",INT((B277-1)/12)+1)</f>
        <v>0</v>
      </c>
      <c r="E277" s="32">
        <f>IF(B277="","",K276)</f>
        <v>0</v>
      </c>
      <c r="F277" s="32">
        <f>IF(B277="","",IF(B277&gt;='Mortgage Calculator'!$D$22,E277+I277,MIN('Mortgage Calculator'!$D$23,E277+I277)))</f>
        <v>0</v>
      </c>
      <c r="G277" s="33"/>
      <c r="H277" s="32">
        <f>IF(B277="","",MAX(0,MIN('Mortgage Calculator'!$D$17+N(G277),E277+I277-F277)))</f>
        <v>0</v>
      </c>
      <c r="I277" s="32">
        <f>IF(B277="","",ROUND(E277*'Mortgage Calculator'!$D$8/12,2))</f>
        <v>0</v>
      </c>
      <c r="J277" s="32">
        <f>IF(B277="","",F277+H277-I277)</f>
        <v>0</v>
      </c>
      <c r="K277" s="34">
        <f>IF(B277="","",ROUND(E277-J277,2))</f>
        <v>0</v>
      </c>
      <c r="L277" s="35">
        <f>IF(B277="","",L276+I277)</f>
        <v>0</v>
      </c>
      <c r="M277" s="32">
        <f>IF(B277="","",IF(AND('Mortgage Calculator'!$D$21/'Mortgage Calculator'!$D$6&gt;0.8,E277/'Mortgage Calculator'!$D$6&gt;0.78),ROUND('Mortgage Calculator'!$D$21*'Mortgage Calculator'!$D$15/12,2),0))</f>
        <v>0</v>
      </c>
      <c r="N277" s="36">
        <f>IF(B277="","",1-K277/'Mortgage Calculator'!$D$6)</f>
        <v>0</v>
      </c>
    </row>
    <row r="278" spans="2:14">
      <c r="B278" s="30">
        <f>IF(B277="","",IF(K277&gt;0.005,B277+1,""))</f>
        <v>0</v>
      </c>
      <c r="C278" s="31">
        <f>IF(B278="","",EDATE('Mortgage Calculator'!$D$10,B278-1))</f>
        <v>0</v>
      </c>
      <c r="D278" s="30">
        <f>IF(B278="","",INT((B278-1)/12)+1)</f>
        <v>0</v>
      </c>
      <c r="E278" s="32">
        <f>IF(B278="","",K277)</f>
        <v>0</v>
      </c>
      <c r="F278" s="32">
        <f>IF(B278="","",IF(B278&gt;='Mortgage Calculator'!$D$22,E278+I278,MIN('Mortgage Calculator'!$D$23,E278+I278)))</f>
        <v>0</v>
      </c>
      <c r="G278" s="33"/>
      <c r="H278" s="32">
        <f>IF(B278="","",MAX(0,MIN('Mortgage Calculator'!$D$17+N(G278),E278+I278-F278)))</f>
        <v>0</v>
      </c>
      <c r="I278" s="32">
        <f>IF(B278="","",ROUND(E278*'Mortgage Calculator'!$D$8/12,2))</f>
        <v>0</v>
      </c>
      <c r="J278" s="32">
        <f>IF(B278="","",F278+H278-I278)</f>
        <v>0</v>
      </c>
      <c r="K278" s="34">
        <f>IF(B278="","",ROUND(E278-J278,2))</f>
        <v>0</v>
      </c>
      <c r="L278" s="35">
        <f>IF(B278="","",L277+I278)</f>
        <v>0</v>
      </c>
      <c r="M278" s="32">
        <f>IF(B278="","",IF(AND('Mortgage Calculator'!$D$21/'Mortgage Calculator'!$D$6&gt;0.8,E278/'Mortgage Calculator'!$D$6&gt;0.78),ROUND('Mortgage Calculator'!$D$21*'Mortgage Calculator'!$D$15/12,2),0))</f>
        <v>0</v>
      </c>
      <c r="N278" s="36">
        <f>IF(B278="","",1-K278/'Mortgage Calculator'!$D$6)</f>
        <v>0</v>
      </c>
    </row>
    <row r="279" spans="2:14">
      <c r="B279" s="30">
        <f>IF(B278="","",IF(K278&gt;0.005,B278+1,""))</f>
        <v>0</v>
      </c>
      <c r="C279" s="31">
        <f>IF(B279="","",EDATE('Mortgage Calculator'!$D$10,B279-1))</f>
        <v>0</v>
      </c>
      <c r="D279" s="30">
        <f>IF(B279="","",INT((B279-1)/12)+1)</f>
        <v>0</v>
      </c>
      <c r="E279" s="32">
        <f>IF(B279="","",K278)</f>
        <v>0</v>
      </c>
      <c r="F279" s="32">
        <f>IF(B279="","",IF(B279&gt;='Mortgage Calculator'!$D$22,E279+I279,MIN('Mortgage Calculator'!$D$23,E279+I279)))</f>
        <v>0</v>
      </c>
      <c r="G279" s="33"/>
      <c r="H279" s="32">
        <f>IF(B279="","",MAX(0,MIN('Mortgage Calculator'!$D$17+N(G279),E279+I279-F279)))</f>
        <v>0</v>
      </c>
      <c r="I279" s="32">
        <f>IF(B279="","",ROUND(E279*'Mortgage Calculator'!$D$8/12,2))</f>
        <v>0</v>
      </c>
      <c r="J279" s="32">
        <f>IF(B279="","",F279+H279-I279)</f>
        <v>0</v>
      </c>
      <c r="K279" s="34">
        <f>IF(B279="","",ROUND(E279-J279,2))</f>
        <v>0</v>
      </c>
      <c r="L279" s="35">
        <f>IF(B279="","",L278+I279)</f>
        <v>0</v>
      </c>
      <c r="M279" s="32">
        <f>IF(B279="","",IF(AND('Mortgage Calculator'!$D$21/'Mortgage Calculator'!$D$6&gt;0.8,E279/'Mortgage Calculator'!$D$6&gt;0.78),ROUND('Mortgage Calculator'!$D$21*'Mortgage Calculator'!$D$15/12,2),0))</f>
        <v>0</v>
      </c>
      <c r="N279" s="36">
        <f>IF(B279="","",1-K279/'Mortgage Calculator'!$D$6)</f>
        <v>0</v>
      </c>
    </row>
    <row r="280" spans="2:14">
      <c r="B280" s="30">
        <f>IF(B279="","",IF(K279&gt;0.005,B279+1,""))</f>
        <v>0</v>
      </c>
      <c r="C280" s="31">
        <f>IF(B280="","",EDATE('Mortgage Calculator'!$D$10,B280-1))</f>
        <v>0</v>
      </c>
      <c r="D280" s="30">
        <f>IF(B280="","",INT((B280-1)/12)+1)</f>
        <v>0</v>
      </c>
      <c r="E280" s="32">
        <f>IF(B280="","",K279)</f>
        <v>0</v>
      </c>
      <c r="F280" s="32">
        <f>IF(B280="","",IF(B280&gt;='Mortgage Calculator'!$D$22,E280+I280,MIN('Mortgage Calculator'!$D$23,E280+I280)))</f>
        <v>0</v>
      </c>
      <c r="G280" s="33"/>
      <c r="H280" s="32">
        <f>IF(B280="","",MAX(0,MIN('Mortgage Calculator'!$D$17+N(G280),E280+I280-F280)))</f>
        <v>0</v>
      </c>
      <c r="I280" s="32">
        <f>IF(B280="","",ROUND(E280*'Mortgage Calculator'!$D$8/12,2))</f>
        <v>0</v>
      </c>
      <c r="J280" s="32">
        <f>IF(B280="","",F280+H280-I280)</f>
        <v>0</v>
      </c>
      <c r="K280" s="34">
        <f>IF(B280="","",ROUND(E280-J280,2))</f>
        <v>0</v>
      </c>
      <c r="L280" s="35">
        <f>IF(B280="","",L279+I280)</f>
        <v>0</v>
      </c>
      <c r="M280" s="32">
        <f>IF(B280="","",IF(AND('Mortgage Calculator'!$D$21/'Mortgage Calculator'!$D$6&gt;0.8,E280/'Mortgage Calculator'!$D$6&gt;0.78),ROUND('Mortgage Calculator'!$D$21*'Mortgage Calculator'!$D$15/12,2),0))</f>
        <v>0</v>
      </c>
      <c r="N280" s="36">
        <f>IF(B280="","",1-K280/'Mortgage Calculator'!$D$6)</f>
        <v>0</v>
      </c>
    </row>
    <row r="281" spans="2:14">
      <c r="B281" s="30">
        <f>IF(B280="","",IF(K280&gt;0.005,B280+1,""))</f>
        <v>0</v>
      </c>
      <c r="C281" s="31">
        <f>IF(B281="","",EDATE('Mortgage Calculator'!$D$10,B281-1))</f>
        <v>0</v>
      </c>
      <c r="D281" s="30">
        <f>IF(B281="","",INT((B281-1)/12)+1)</f>
        <v>0</v>
      </c>
      <c r="E281" s="32">
        <f>IF(B281="","",K280)</f>
        <v>0</v>
      </c>
      <c r="F281" s="32">
        <f>IF(B281="","",IF(B281&gt;='Mortgage Calculator'!$D$22,E281+I281,MIN('Mortgage Calculator'!$D$23,E281+I281)))</f>
        <v>0</v>
      </c>
      <c r="G281" s="33"/>
      <c r="H281" s="32">
        <f>IF(B281="","",MAX(0,MIN('Mortgage Calculator'!$D$17+N(G281),E281+I281-F281)))</f>
        <v>0</v>
      </c>
      <c r="I281" s="32">
        <f>IF(B281="","",ROUND(E281*'Mortgage Calculator'!$D$8/12,2))</f>
        <v>0</v>
      </c>
      <c r="J281" s="32">
        <f>IF(B281="","",F281+H281-I281)</f>
        <v>0</v>
      </c>
      <c r="K281" s="34">
        <f>IF(B281="","",ROUND(E281-J281,2))</f>
        <v>0</v>
      </c>
      <c r="L281" s="35">
        <f>IF(B281="","",L280+I281)</f>
        <v>0</v>
      </c>
      <c r="M281" s="32">
        <f>IF(B281="","",IF(AND('Mortgage Calculator'!$D$21/'Mortgage Calculator'!$D$6&gt;0.8,E281/'Mortgage Calculator'!$D$6&gt;0.78),ROUND('Mortgage Calculator'!$D$21*'Mortgage Calculator'!$D$15/12,2),0))</f>
        <v>0</v>
      </c>
      <c r="N281" s="36">
        <f>IF(B281="","",1-K281/'Mortgage Calculator'!$D$6)</f>
        <v>0</v>
      </c>
    </row>
    <row r="282" spans="2:14">
      <c r="B282" s="30">
        <f>IF(B281="","",IF(K281&gt;0.005,B281+1,""))</f>
        <v>0</v>
      </c>
      <c r="C282" s="31">
        <f>IF(B282="","",EDATE('Mortgage Calculator'!$D$10,B282-1))</f>
        <v>0</v>
      </c>
      <c r="D282" s="30">
        <f>IF(B282="","",INT((B282-1)/12)+1)</f>
        <v>0</v>
      </c>
      <c r="E282" s="32">
        <f>IF(B282="","",K281)</f>
        <v>0</v>
      </c>
      <c r="F282" s="32">
        <f>IF(B282="","",IF(B282&gt;='Mortgage Calculator'!$D$22,E282+I282,MIN('Mortgage Calculator'!$D$23,E282+I282)))</f>
        <v>0</v>
      </c>
      <c r="G282" s="33"/>
      <c r="H282" s="32">
        <f>IF(B282="","",MAX(0,MIN('Mortgage Calculator'!$D$17+N(G282),E282+I282-F282)))</f>
        <v>0</v>
      </c>
      <c r="I282" s="32">
        <f>IF(B282="","",ROUND(E282*'Mortgage Calculator'!$D$8/12,2))</f>
        <v>0</v>
      </c>
      <c r="J282" s="32">
        <f>IF(B282="","",F282+H282-I282)</f>
        <v>0</v>
      </c>
      <c r="K282" s="34">
        <f>IF(B282="","",ROUND(E282-J282,2))</f>
        <v>0</v>
      </c>
      <c r="L282" s="35">
        <f>IF(B282="","",L281+I282)</f>
        <v>0</v>
      </c>
      <c r="M282" s="32">
        <f>IF(B282="","",IF(AND('Mortgage Calculator'!$D$21/'Mortgage Calculator'!$D$6&gt;0.8,E282/'Mortgage Calculator'!$D$6&gt;0.78),ROUND('Mortgage Calculator'!$D$21*'Mortgage Calculator'!$D$15/12,2),0))</f>
        <v>0</v>
      </c>
      <c r="N282" s="36">
        <f>IF(B282="","",1-K282/'Mortgage Calculator'!$D$6)</f>
        <v>0</v>
      </c>
    </row>
    <row r="283" spans="2:14">
      <c r="B283" s="30">
        <f>IF(B282="","",IF(K282&gt;0.005,B282+1,""))</f>
        <v>0</v>
      </c>
      <c r="C283" s="31">
        <f>IF(B283="","",EDATE('Mortgage Calculator'!$D$10,B283-1))</f>
        <v>0</v>
      </c>
      <c r="D283" s="30">
        <f>IF(B283="","",INT((B283-1)/12)+1)</f>
        <v>0</v>
      </c>
      <c r="E283" s="32">
        <f>IF(B283="","",K282)</f>
        <v>0</v>
      </c>
      <c r="F283" s="32">
        <f>IF(B283="","",IF(B283&gt;='Mortgage Calculator'!$D$22,E283+I283,MIN('Mortgage Calculator'!$D$23,E283+I283)))</f>
        <v>0</v>
      </c>
      <c r="G283" s="33"/>
      <c r="H283" s="32">
        <f>IF(B283="","",MAX(0,MIN('Mortgage Calculator'!$D$17+N(G283),E283+I283-F283)))</f>
        <v>0</v>
      </c>
      <c r="I283" s="32">
        <f>IF(B283="","",ROUND(E283*'Mortgage Calculator'!$D$8/12,2))</f>
        <v>0</v>
      </c>
      <c r="J283" s="32">
        <f>IF(B283="","",F283+H283-I283)</f>
        <v>0</v>
      </c>
      <c r="K283" s="34">
        <f>IF(B283="","",ROUND(E283-J283,2))</f>
        <v>0</v>
      </c>
      <c r="L283" s="35">
        <f>IF(B283="","",L282+I283)</f>
        <v>0</v>
      </c>
      <c r="M283" s="32">
        <f>IF(B283="","",IF(AND('Mortgage Calculator'!$D$21/'Mortgage Calculator'!$D$6&gt;0.8,E283/'Mortgage Calculator'!$D$6&gt;0.78),ROUND('Mortgage Calculator'!$D$21*'Mortgage Calculator'!$D$15/12,2),0))</f>
        <v>0</v>
      </c>
      <c r="N283" s="36">
        <f>IF(B283="","",1-K283/'Mortgage Calculator'!$D$6)</f>
        <v>0</v>
      </c>
    </row>
    <row r="284" spans="2:14">
      <c r="B284" s="30">
        <f>IF(B283="","",IF(K283&gt;0.005,B283+1,""))</f>
        <v>0</v>
      </c>
      <c r="C284" s="31">
        <f>IF(B284="","",EDATE('Mortgage Calculator'!$D$10,B284-1))</f>
        <v>0</v>
      </c>
      <c r="D284" s="30">
        <f>IF(B284="","",INT((B284-1)/12)+1)</f>
        <v>0</v>
      </c>
      <c r="E284" s="32">
        <f>IF(B284="","",K283)</f>
        <v>0</v>
      </c>
      <c r="F284" s="32">
        <f>IF(B284="","",IF(B284&gt;='Mortgage Calculator'!$D$22,E284+I284,MIN('Mortgage Calculator'!$D$23,E284+I284)))</f>
        <v>0</v>
      </c>
      <c r="G284" s="33"/>
      <c r="H284" s="32">
        <f>IF(B284="","",MAX(0,MIN('Mortgage Calculator'!$D$17+N(G284),E284+I284-F284)))</f>
        <v>0</v>
      </c>
      <c r="I284" s="32">
        <f>IF(B284="","",ROUND(E284*'Mortgage Calculator'!$D$8/12,2))</f>
        <v>0</v>
      </c>
      <c r="J284" s="32">
        <f>IF(B284="","",F284+H284-I284)</f>
        <v>0</v>
      </c>
      <c r="K284" s="34">
        <f>IF(B284="","",ROUND(E284-J284,2))</f>
        <v>0</v>
      </c>
      <c r="L284" s="35">
        <f>IF(B284="","",L283+I284)</f>
        <v>0</v>
      </c>
      <c r="M284" s="32">
        <f>IF(B284="","",IF(AND('Mortgage Calculator'!$D$21/'Mortgage Calculator'!$D$6&gt;0.8,E284/'Mortgage Calculator'!$D$6&gt;0.78),ROUND('Mortgage Calculator'!$D$21*'Mortgage Calculator'!$D$15/12,2),0))</f>
        <v>0</v>
      </c>
      <c r="N284" s="36">
        <f>IF(B284="","",1-K284/'Mortgage Calculator'!$D$6)</f>
        <v>0</v>
      </c>
    </row>
    <row r="285" spans="2:14">
      <c r="B285" s="30">
        <f>IF(B284="","",IF(K284&gt;0.005,B284+1,""))</f>
        <v>0</v>
      </c>
      <c r="C285" s="31">
        <f>IF(B285="","",EDATE('Mortgage Calculator'!$D$10,B285-1))</f>
        <v>0</v>
      </c>
      <c r="D285" s="30">
        <f>IF(B285="","",INT((B285-1)/12)+1)</f>
        <v>0</v>
      </c>
      <c r="E285" s="32">
        <f>IF(B285="","",K284)</f>
        <v>0</v>
      </c>
      <c r="F285" s="32">
        <f>IF(B285="","",IF(B285&gt;='Mortgage Calculator'!$D$22,E285+I285,MIN('Mortgage Calculator'!$D$23,E285+I285)))</f>
        <v>0</v>
      </c>
      <c r="G285" s="33"/>
      <c r="H285" s="32">
        <f>IF(B285="","",MAX(0,MIN('Mortgage Calculator'!$D$17+N(G285),E285+I285-F285)))</f>
        <v>0</v>
      </c>
      <c r="I285" s="32">
        <f>IF(B285="","",ROUND(E285*'Mortgage Calculator'!$D$8/12,2))</f>
        <v>0</v>
      </c>
      <c r="J285" s="32">
        <f>IF(B285="","",F285+H285-I285)</f>
        <v>0</v>
      </c>
      <c r="K285" s="34">
        <f>IF(B285="","",ROUND(E285-J285,2))</f>
        <v>0</v>
      </c>
      <c r="L285" s="35">
        <f>IF(B285="","",L284+I285)</f>
        <v>0</v>
      </c>
      <c r="M285" s="32">
        <f>IF(B285="","",IF(AND('Mortgage Calculator'!$D$21/'Mortgage Calculator'!$D$6&gt;0.8,E285/'Mortgage Calculator'!$D$6&gt;0.78),ROUND('Mortgage Calculator'!$D$21*'Mortgage Calculator'!$D$15/12,2),0))</f>
        <v>0</v>
      </c>
      <c r="N285" s="36">
        <f>IF(B285="","",1-K285/'Mortgage Calculator'!$D$6)</f>
        <v>0</v>
      </c>
    </row>
    <row r="286" spans="2:14">
      <c r="B286" s="30">
        <f>IF(B285="","",IF(K285&gt;0.005,B285+1,""))</f>
        <v>0</v>
      </c>
      <c r="C286" s="31">
        <f>IF(B286="","",EDATE('Mortgage Calculator'!$D$10,B286-1))</f>
        <v>0</v>
      </c>
      <c r="D286" s="30">
        <f>IF(B286="","",INT((B286-1)/12)+1)</f>
        <v>0</v>
      </c>
      <c r="E286" s="32">
        <f>IF(B286="","",K285)</f>
        <v>0</v>
      </c>
      <c r="F286" s="32">
        <f>IF(B286="","",IF(B286&gt;='Mortgage Calculator'!$D$22,E286+I286,MIN('Mortgage Calculator'!$D$23,E286+I286)))</f>
        <v>0</v>
      </c>
      <c r="G286" s="33"/>
      <c r="H286" s="32">
        <f>IF(B286="","",MAX(0,MIN('Mortgage Calculator'!$D$17+N(G286),E286+I286-F286)))</f>
        <v>0</v>
      </c>
      <c r="I286" s="32">
        <f>IF(B286="","",ROUND(E286*'Mortgage Calculator'!$D$8/12,2))</f>
        <v>0</v>
      </c>
      <c r="J286" s="32">
        <f>IF(B286="","",F286+H286-I286)</f>
        <v>0</v>
      </c>
      <c r="K286" s="34">
        <f>IF(B286="","",ROUND(E286-J286,2))</f>
        <v>0</v>
      </c>
      <c r="L286" s="35">
        <f>IF(B286="","",L285+I286)</f>
        <v>0</v>
      </c>
      <c r="M286" s="32">
        <f>IF(B286="","",IF(AND('Mortgage Calculator'!$D$21/'Mortgage Calculator'!$D$6&gt;0.8,E286/'Mortgage Calculator'!$D$6&gt;0.78),ROUND('Mortgage Calculator'!$D$21*'Mortgage Calculator'!$D$15/12,2),0))</f>
        <v>0</v>
      </c>
      <c r="N286" s="36">
        <f>IF(B286="","",1-K286/'Mortgage Calculator'!$D$6)</f>
        <v>0</v>
      </c>
    </row>
    <row r="287" spans="2:14">
      <c r="B287" s="30">
        <f>IF(B286="","",IF(K286&gt;0.005,B286+1,""))</f>
        <v>0</v>
      </c>
      <c r="C287" s="31">
        <f>IF(B287="","",EDATE('Mortgage Calculator'!$D$10,B287-1))</f>
        <v>0</v>
      </c>
      <c r="D287" s="30">
        <f>IF(B287="","",INT((B287-1)/12)+1)</f>
        <v>0</v>
      </c>
      <c r="E287" s="32">
        <f>IF(B287="","",K286)</f>
        <v>0</v>
      </c>
      <c r="F287" s="32">
        <f>IF(B287="","",IF(B287&gt;='Mortgage Calculator'!$D$22,E287+I287,MIN('Mortgage Calculator'!$D$23,E287+I287)))</f>
        <v>0</v>
      </c>
      <c r="G287" s="33"/>
      <c r="H287" s="32">
        <f>IF(B287="","",MAX(0,MIN('Mortgage Calculator'!$D$17+N(G287),E287+I287-F287)))</f>
        <v>0</v>
      </c>
      <c r="I287" s="32">
        <f>IF(B287="","",ROUND(E287*'Mortgage Calculator'!$D$8/12,2))</f>
        <v>0</v>
      </c>
      <c r="J287" s="32">
        <f>IF(B287="","",F287+H287-I287)</f>
        <v>0</v>
      </c>
      <c r="K287" s="34">
        <f>IF(B287="","",ROUND(E287-J287,2))</f>
        <v>0</v>
      </c>
      <c r="L287" s="35">
        <f>IF(B287="","",L286+I287)</f>
        <v>0</v>
      </c>
      <c r="M287" s="32">
        <f>IF(B287="","",IF(AND('Mortgage Calculator'!$D$21/'Mortgage Calculator'!$D$6&gt;0.8,E287/'Mortgage Calculator'!$D$6&gt;0.78),ROUND('Mortgage Calculator'!$D$21*'Mortgage Calculator'!$D$15/12,2),0))</f>
        <v>0</v>
      </c>
      <c r="N287" s="36">
        <f>IF(B287="","",1-K287/'Mortgage Calculator'!$D$6)</f>
        <v>0</v>
      </c>
    </row>
    <row r="288" spans="2:14">
      <c r="B288" s="30">
        <f>IF(B287="","",IF(K287&gt;0.005,B287+1,""))</f>
        <v>0</v>
      </c>
      <c r="C288" s="31">
        <f>IF(B288="","",EDATE('Mortgage Calculator'!$D$10,B288-1))</f>
        <v>0</v>
      </c>
      <c r="D288" s="30">
        <f>IF(B288="","",INT((B288-1)/12)+1)</f>
        <v>0</v>
      </c>
      <c r="E288" s="32">
        <f>IF(B288="","",K287)</f>
        <v>0</v>
      </c>
      <c r="F288" s="32">
        <f>IF(B288="","",IF(B288&gt;='Mortgage Calculator'!$D$22,E288+I288,MIN('Mortgage Calculator'!$D$23,E288+I288)))</f>
        <v>0</v>
      </c>
      <c r="G288" s="33"/>
      <c r="H288" s="32">
        <f>IF(B288="","",MAX(0,MIN('Mortgage Calculator'!$D$17+N(G288),E288+I288-F288)))</f>
        <v>0</v>
      </c>
      <c r="I288" s="32">
        <f>IF(B288="","",ROUND(E288*'Mortgage Calculator'!$D$8/12,2))</f>
        <v>0</v>
      </c>
      <c r="J288" s="32">
        <f>IF(B288="","",F288+H288-I288)</f>
        <v>0</v>
      </c>
      <c r="K288" s="34">
        <f>IF(B288="","",ROUND(E288-J288,2))</f>
        <v>0</v>
      </c>
      <c r="L288" s="35">
        <f>IF(B288="","",L287+I288)</f>
        <v>0</v>
      </c>
      <c r="M288" s="32">
        <f>IF(B288="","",IF(AND('Mortgage Calculator'!$D$21/'Mortgage Calculator'!$D$6&gt;0.8,E288/'Mortgage Calculator'!$D$6&gt;0.78),ROUND('Mortgage Calculator'!$D$21*'Mortgage Calculator'!$D$15/12,2),0))</f>
        <v>0</v>
      </c>
      <c r="N288" s="36">
        <f>IF(B288="","",1-K288/'Mortgage Calculator'!$D$6)</f>
        <v>0</v>
      </c>
    </row>
    <row r="289" spans="2:14">
      <c r="B289" s="30">
        <f>IF(B288="","",IF(K288&gt;0.005,B288+1,""))</f>
        <v>0</v>
      </c>
      <c r="C289" s="31">
        <f>IF(B289="","",EDATE('Mortgage Calculator'!$D$10,B289-1))</f>
        <v>0</v>
      </c>
      <c r="D289" s="30">
        <f>IF(B289="","",INT((B289-1)/12)+1)</f>
        <v>0</v>
      </c>
      <c r="E289" s="32">
        <f>IF(B289="","",K288)</f>
        <v>0</v>
      </c>
      <c r="F289" s="32">
        <f>IF(B289="","",IF(B289&gt;='Mortgage Calculator'!$D$22,E289+I289,MIN('Mortgage Calculator'!$D$23,E289+I289)))</f>
        <v>0</v>
      </c>
      <c r="G289" s="33"/>
      <c r="H289" s="32">
        <f>IF(B289="","",MAX(0,MIN('Mortgage Calculator'!$D$17+N(G289),E289+I289-F289)))</f>
        <v>0</v>
      </c>
      <c r="I289" s="32">
        <f>IF(B289="","",ROUND(E289*'Mortgage Calculator'!$D$8/12,2))</f>
        <v>0</v>
      </c>
      <c r="J289" s="32">
        <f>IF(B289="","",F289+H289-I289)</f>
        <v>0</v>
      </c>
      <c r="K289" s="34">
        <f>IF(B289="","",ROUND(E289-J289,2))</f>
        <v>0</v>
      </c>
      <c r="L289" s="35">
        <f>IF(B289="","",L288+I289)</f>
        <v>0</v>
      </c>
      <c r="M289" s="32">
        <f>IF(B289="","",IF(AND('Mortgage Calculator'!$D$21/'Mortgage Calculator'!$D$6&gt;0.8,E289/'Mortgage Calculator'!$D$6&gt;0.78),ROUND('Mortgage Calculator'!$D$21*'Mortgage Calculator'!$D$15/12,2),0))</f>
        <v>0</v>
      </c>
      <c r="N289" s="36">
        <f>IF(B289="","",1-K289/'Mortgage Calculator'!$D$6)</f>
        <v>0</v>
      </c>
    </row>
    <row r="290" spans="2:14">
      <c r="B290" s="30">
        <f>IF(B289="","",IF(K289&gt;0.005,B289+1,""))</f>
        <v>0</v>
      </c>
      <c r="C290" s="31">
        <f>IF(B290="","",EDATE('Mortgage Calculator'!$D$10,B290-1))</f>
        <v>0</v>
      </c>
      <c r="D290" s="30">
        <f>IF(B290="","",INT((B290-1)/12)+1)</f>
        <v>0</v>
      </c>
      <c r="E290" s="32">
        <f>IF(B290="","",K289)</f>
        <v>0</v>
      </c>
      <c r="F290" s="32">
        <f>IF(B290="","",IF(B290&gt;='Mortgage Calculator'!$D$22,E290+I290,MIN('Mortgage Calculator'!$D$23,E290+I290)))</f>
        <v>0</v>
      </c>
      <c r="G290" s="33"/>
      <c r="H290" s="32">
        <f>IF(B290="","",MAX(0,MIN('Mortgage Calculator'!$D$17+N(G290),E290+I290-F290)))</f>
        <v>0</v>
      </c>
      <c r="I290" s="32">
        <f>IF(B290="","",ROUND(E290*'Mortgage Calculator'!$D$8/12,2))</f>
        <v>0</v>
      </c>
      <c r="J290" s="32">
        <f>IF(B290="","",F290+H290-I290)</f>
        <v>0</v>
      </c>
      <c r="K290" s="34">
        <f>IF(B290="","",ROUND(E290-J290,2))</f>
        <v>0</v>
      </c>
      <c r="L290" s="35">
        <f>IF(B290="","",L289+I290)</f>
        <v>0</v>
      </c>
      <c r="M290" s="32">
        <f>IF(B290="","",IF(AND('Mortgage Calculator'!$D$21/'Mortgage Calculator'!$D$6&gt;0.8,E290/'Mortgage Calculator'!$D$6&gt;0.78),ROUND('Mortgage Calculator'!$D$21*'Mortgage Calculator'!$D$15/12,2),0))</f>
        <v>0</v>
      </c>
      <c r="N290" s="36">
        <f>IF(B290="","",1-K290/'Mortgage Calculator'!$D$6)</f>
        <v>0</v>
      </c>
    </row>
    <row r="291" spans="2:14">
      <c r="B291" s="30">
        <f>IF(B290="","",IF(K290&gt;0.005,B290+1,""))</f>
        <v>0</v>
      </c>
      <c r="C291" s="31">
        <f>IF(B291="","",EDATE('Mortgage Calculator'!$D$10,B291-1))</f>
        <v>0</v>
      </c>
      <c r="D291" s="30">
        <f>IF(B291="","",INT((B291-1)/12)+1)</f>
        <v>0</v>
      </c>
      <c r="E291" s="32">
        <f>IF(B291="","",K290)</f>
        <v>0</v>
      </c>
      <c r="F291" s="32">
        <f>IF(B291="","",IF(B291&gt;='Mortgage Calculator'!$D$22,E291+I291,MIN('Mortgage Calculator'!$D$23,E291+I291)))</f>
        <v>0</v>
      </c>
      <c r="G291" s="33"/>
      <c r="H291" s="32">
        <f>IF(B291="","",MAX(0,MIN('Mortgage Calculator'!$D$17+N(G291),E291+I291-F291)))</f>
        <v>0</v>
      </c>
      <c r="I291" s="32">
        <f>IF(B291="","",ROUND(E291*'Mortgage Calculator'!$D$8/12,2))</f>
        <v>0</v>
      </c>
      <c r="J291" s="32">
        <f>IF(B291="","",F291+H291-I291)</f>
        <v>0</v>
      </c>
      <c r="K291" s="34">
        <f>IF(B291="","",ROUND(E291-J291,2))</f>
        <v>0</v>
      </c>
      <c r="L291" s="35">
        <f>IF(B291="","",L290+I291)</f>
        <v>0</v>
      </c>
      <c r="M291" s="32">
        <f>IF(B291="","",IF(AND('Mortgage Calculator'!$D$21/'Mortgage Calculator'!$D$6&gt;0.8,E291/'Mortgage Calculator'!$D$6&gt;0.78),ROUND('Mortgage Calculator'!$D$21*'Mortgage Calculator'!$D$15/12,2),0))</f>
        <v>0</v>
      </c>
      <c r="N291" s="36">
        <f>IF(B291="","",1-K291/'Mortgage Calculator'!$D$6)</f>
        <v>0</v>
      </c>
    </row>
    <row r="292" spans="2:14">
      <c r="B292" s="30">
        <f>IF(B291="","",IF(K291&gt;0.005,B291+1,""))</f>
        <v>0</v>
      </c>
      <c r="C292" s="31">
        <f>IF(B292="","",EDATE('Mortgage Calculator'!$D$10,B292-1))</f>
        <v>0</v>
      </c>
      <c r="D292" s="30">
        <f>IF(B292="","",INT((B292-1)/12)+1)</f>
        <v>0</v>
      </c>
      <c r="E292" s="32">
        <f>IF(B292="","",K291)</f>
        <v>0</v>
      </c>
      <c r="F292" s="32">
        <f>IF(B292="","",IF(B292&gt;='Mortgage Calculator'!$D$22,E292+I292,MIN('Mortgage Calculator'!$D$23,E292+I292)))</f>
        <v>0</v>
      </c>
      <c r="G292" s="33"/>
      <c r="H292" s="32">
        <f>IF(B292="","",MAX(0,MIN('Mortgage Calculator'!$D$17+N(G292),E292+I292-F292)))</f>
        <v>0</v>
      </c>
      <c r="I292" s="32">
        <f>IF(B292="","",ROUND(E292*'Mortgage Calculator'!$D$8/12,2))</f>
        <v>0</v>
      </c>
      <c r="J292" s="32">
        <f>IF(B292="","",F292+H292-I292)</f>
        <v>0</v>
      </c>
      <c r="K292" s="34">
        <f>IF(B292="","",ROUND(E292-J292,2))</f>
        <v>0</v>
      </c>
      <c r="L292" s="35">
        <f>IF(B292="","",L291+I292)</f>
        <v>0</v>
      </c>
      <c r="M292" s="32">
        <f>IF(B292="","",IF(AND('Mortgage Calculator'!$D$21/'Mortgage Calculator'!$D$6&gt;0.8,E292/'Mortgage Calculator'!$D$6&gt;0.78),ROUND('Mortgage Calculator'!$D$21*'Mortgage Calculator'!$D$15/12,2),0))</f>
        <v>0</v>
      </c>
      <c r="N292" s="36">
        <f>IF(B292="","",1-K292/'Mortgage Calculator'!$D$6)</f>
        <v>0</v>
      </c>
    </row>
    <row r="293" spans="2:14">
      <c r="B293" s="30">
        <f>IF(B292="","",IF(K292&gt;0.005,B292+1,""))</f>
        <v>0</v>
      </c>
      <c r="C293" s="31">
        <f>IF(B293="","",EDATE('Mortgage Calculator'!$D$10,B293-1))</f>
        <v>0</v>
      </c>
      <c r="D293" s="30">
        <f>IF(B293="","",INT((B293-1)/12)+1)</f>
        <v>0</v>
      </c>
      <c r="E293" s="32">
        <f>IF(B293="","",K292)</f>
        <v>0</v>
      </c>
      <c r="F293" s="32">
        <f>IF(B293="","",IF(B293&gt;='Mortgage Calculator'!$D$22,E293+I293,MIN('Mortgage Calculator'!$D$23,E293+I293)))</f>
        <v>0</v>
      </c>
      <c r="G293" s="33"/>
      <c r="H293" s="32">
        <f>IF(B293="","",MAX(0,MIN('Mortgage Calculator'!$D$17+N(G293),E293+I293-F293)))</f>
        <v>0</v>
      </c>
      <c r="I293" s="32">
        <f>IF(B293="","",ROUND(E293*'Mortgage Calculator'!$D$8/12,2))</f>
        <v>0</v>
      </c>
      <c r="J293" s="32">
        <f>IF(B293="","",F293+H293-I293)</f>
        <v>0</v>
      </c>
      <c r="K293" s="34">
        <f>IF(B293="","",ROUND(E293-J293,2))</f>
        <v>0</v>
      </c>
      <c r="L293" s="35">
        <f>IF(B293="","",L292+I293)</f>
        <v>0</v>
      </c>
      <c r="M293" s="32">
        <f>IF(B293="","",IF(AND('Mortgage Calculator'!$D$21/'Mortgage Calculator'!$D$6&gt;0.8,E293/'Mortgage Calculator'!$D$6&gt;0.78),ROUND('Mortgage Calculator'!$D$21*'Mortgage Calculator'!$D$15/12,2),0))</f>
        <v>0</v>
      </c>
      <c r="N293" s="36">
        <f>IF(B293="","",1-K293/'Mortgage Calculator'!$D$6)</f>
        <v>0</v>
      </c>
    </row>
    <row r="294" spans="2:14">
      <c r="B294" s="30">
        <f>IF(B293="","",IF(K293&gt;0.005,B293+1,""))</f>
        <v>0</v>
      </c>
      <c r="C294" s="31">
        <f>IF(B294="","",EDATE('Mortgage Calculator'!$D$10,B294-1))</f>
        <v>0</v>
      </c>
      <c r="D294" s="30">
        <f>IF(B294="","",INT((B294-1)/12)+1)</f>
        <v>0</v>
      </c>
      <c r="E294" s="32">
        <f>IF(B294="","",K293)</f>
        <v>0</v>
      </c>
      <c r="F294" s="32">
        <f>IF(B294="","",IF(B294&gt;='Mortgage Calculator'!$D$22,E294+I294,MIN('Mortgage Calculator'!$D$23,E294+I294)))</f>
        <v>0</v>
      </c>
      <c r="G294" s="33"/>
      <c r="H294" s="32">
        <f>IF(B294="","",MAX(0,MIN('Mortgage Calculator'!$D$17+N(G294),E294+I294-F294)))</f>
        <v>0</v>
      </c>
      <c r="I294" s="32">
        <f>IF(B294="","",ROUND(E294*'Mortgage Calculator'!$D$8/12,2))</f>
        <v>0</v>
      </c>
      <c r="J294" s="32">
        <f>IF(B294="","",F294+H294-I294)</f>
        <v>0</v>
      </c>
      <c r="K294" s="34">
        <f>IF(B294="","",ROUND(E294-J294,2))</f>
        <v>0</v>
      </c>
      <c r="L294" s="35">
        <f>IF(B294="","",L293+I294)</f>
        <v>0</v>
      </c>
      <c r="M294" s="32">
        <f>IF(B294="","",IF(AND('Mortgage Calculator'!$D$21/'Mortgage Calculator'!$D$6&gt;0.8,E294/'Mortgage Calculator'!$D$6&gt;0.78),ROUND('Mortgage Calculator'!$D$21*'Mortgage Calculator'!$D$15/12,2),0))</f>
        <v>0</v>
      </c>
      <c r="N294" s="36">
        <f>IF(B294="","",1-K294/'Mortgage Calculator'!$D$6)</f>
        <v>0</v>
      </c>
    </row>
    <row r="295" spans="2:14">
      <c r="B295" s="30">
        <f>IF(B294="","",IF(K294&gt;0.005,B294+1,""))</f>
        <v>0</v>
      </c>
      <c r="C295" s="31">
        <f>IF(B295="","",EDATE('Mortgage Calculator'!$D$10,B295-1))</f>
        <v>0</v>
      </c>
      <c r="D295" s="30">
        <f>IF(B295="","",INT((B295-1)/12)+1)</f>
        <v>0</v>
      </c>
      <c r="E295" s="32">
        <f>IF(B295="","",K294)</f>
        <v>0</v>
      </c>
      <c r="F295" s="32">
        <f>IF(B295="","",IF(B295&gt;='Mortgage Calculator'!$D$22,E295+I295,MIN('Mortgage Calculator'!$D$23,E295+I295)))</f>
        <v>0</v>
      </c>
      <c r="G295" s="33"/>
      <c r="H295" s="32">
        <f>IF(B295="","",MAX(0,MIN('Mortgage Calculator'!$D$17+N(G295),E295+I295-F295)))</f>
        <v>0</v>
      </c>
      <c r="I295" s="32">
        <f>IF(B295="","",ROUND(E295*'Mortgage Calculator'!$D$8/12,2))</f>
        <v>0</v>
      </c>
      <c r="J295" s="32">
        <f>IF(B295="","",F295+H295-I295)</f>
        <v>0</v>
      </c>
      <c r="K295" s="34">
        <f>IF(B295="","",ROUND(E295-J295,2))</f>
        <v>0</v>
      </c>
      <c r="L295" s="35">
        <f>IF(B295="","",L294+I295)</f>
        <v>0</v>
      </c>
      <c r="M295" s="32">
        <f>IF(B295="","",IF(AND('Mortgage Calculator'!$D$21/'Mortgage Calculator'!$D$6&gt;0.8,E295/'Mortgage Calculator'!$D$6&gt;0.78),ROUND('Mortgage Calculator'!$D$21*'Mortgage Calculator'!$D$15/12,2),0))</f>
        <v>0</v>
      </c>
      <c r="N295" s="36">
        <f>IF(B295="","",1-K295/'Mortgage Calculator'!$D$6)</f>
        <v>0</v>
      </c>
    </row>
    <row r="296" spans="2:14">
      <c r="B296" s="30">
        <f>IF(B295="","",IF(K295&gt;0.005,B295+1,""))</f>
        <v>0</v>
      </c>
      <c r="C296" s="31">
        <f>IF(B296="","",EDATE('Mortgage Calculator'!$D$10,B296-1))</f>
        <v>0</v>
      </c>
      <c r="D296" s="30">
        <f>IF(B296="","",INT((B296-1)/12)+1)</f>
        <v>0</v>
      </c>
      <c r="E296" s="32">
        <f>IF(B296="","",K295)</f>
        <v>0</v>
      </c>
      <c r="F296" s="32">
        <f>IF(B296="","",IF(B296&gt;='Mortgage Calculator'!$D$22,E296+I296,MIN('Mortgage Calculator'!$D$23,E296+I296)))</f>
        <v>0</v>
      </c>
      <c r="G296" s="33"/>
      <c r="H296" s="32">
        <f>IF(B296="","",MAX(0,MIN('Mortgage Calculator'!$D$17+N(G296),E296+I296-F296)))</f>
        <v>0</v>
      </c>
      <c r="I296" s="32">
        <f>IF(B296="","",ROUND(E296*'Mortgage Calculator'!$D$8/12,2))</f>
        <v>0</v>
      </c>
      <c r="J296" s="32">
        <f>IF(B296="","",F296+H296-I296)</f>
        <v>0</v>
      </c>
      <c r="K296" s="34">
        <f>IF(B296="","",ROUND(E296-J296,2))</f>
        <v>0</v>
      </c>
      <c r="L296" s="35">
        <f>IF(B296="","",L295+I296)</f>
        <v>0</v>
      </c>
      <c r="M296" s="32">
        <f>IF(B296="","",IF(AND('Mortgage Calculator'!$D$21/'Mortgage Calculator'!$D$6&gt;0.8,E296/'Mortgage Calculator'!$D$6&gt;0.78),ROUND('Mortgage Calculator'!$D$21*'Mortgage Calculator'!$D$15/12,2),0))</f>
        <v>0</v>
      </c>
      <c r="N296" s="36">
        <f>IF(B296="","",1-K296/'Mortgage Calculator'!$D$6)</f>
        <v>0</v>
      </c>
    </row>
    <row r="297" spans="2:14">
      <c r="B297" s="30">
        <f>IF(B296="","",IF(K296&gt;0.005,B296+1,""))</f>
        <v>0</v>
      </c>
      <c r="C297" s="31">
        <f>IF(B297="","",EDATE('Mortgage Calculator'!$D$10,B297-1))</f>
        <v>0</v>
      </c>
      <c r="D297" s="30">
        <f>IF(B297="","",INT((B297-1)/12)+1)</f>
        <v>0</v>
      </c>
      <c r="E297" s="32">
        <f>IF(B297="","",K296)</f>
        <v>0</v>
      </c>
      <c r="F297" s="32">
        <f>IF(B297="","",IF(B297&gt;='Mortgage Calculator'!$D$22,E297+I297,MIN('Mortgage Calculator'!$D$23,E297+I297)))</f>
        <v>0</v>
      </c>
      <c r="G297" s="33"/>
      <c r="H297" s="32">
        <f>IF(B297="","",MAX(0,MIN('Mortgage Calculator'!$D$17+N(G297),E297+I297-F297)))</f>
        <v>0</v>
      </c>
      <c r="I297" s="32">
        <f>IF(B297="","",ROUND(E297*'Mortgage Calculator'!$D$8/12,2))</f>
        <v>0</v>
      </c>
      <c r="J297" s="32">
        <f>IF(B297="","",F297+H297-I297)</f>
        <v>0</v>
      </c>
      <c r="K297" s="34">
        <f>IF(B297="","",ROUND(E297-J297,2))</f>
        <v>0</v>
      </c>
      <c r="L297" s="35">
        <f>IF(B297="","",L296+I297)</f>
        <v>0</v>
      </c>
      <c r="M297" s="32">
        <f>IF(B297="","",IF(AND('Mortgage Calculator'!$D$21/'Mortgage Calculator'!$D$6&gt;0.8,E297/'Mortgage Calculator'!$D$6&gt;0.78),ROUND('Mortgage Calculator'!$D$21*'Mortgage Calculator'!$D$15/12,2),0))</f>
        <v>0</v>
      </c>
      <c r="N297" s="36">
        <f>IF(B297="","",1-K297/'Mortgage Calculator'!$D$6)</f>
        <v>0</v>
      </c>
    </row>
    <row r="298" spans="2:14">
      <c r="B298" s="30">
        <f>IF(B297="","",IF(K297&gt;0.005,B297+1,""))</f>
        <v>0</v>
      </c>
      <c r="C298" s="31">
        <f>IF(B298="","",EDATE('Mortgage Calculator'!$D$10,B298-1))</f>
        <v>0</v>
      </c>
      <c r="D298" s="30">
        <f>IF(B298="","",INT((B298-1)/12)+1)</f>
        <v>0</v>
      </c>
      <c r="E298" s="32">
        <f>IF(B298="","",K297)</f>
        <v>0</v>
      </c>
      <c r="F298" s="32">
        <f>IF(B298="","",IF(B298&gt;='Mortgage Calculator'!$D$22,E298+I298,MIN('Mortgage Calculator'!$D$23,E298+I298)))</f>
        <v>0</v>
      </c>
      <c r="G298" s="33"/>
      <c r="H298" s="32">
        <f>IF(B298="","",MAX(0,MIN('Mortgage Calculator'!$D$17+N(G298),E298+I298-F298)))</f>
        <v>0</v>
      </c>
      <c r="I298" s="32">
        <f>IF(B298="","",ROUND(E298*'Mortgage Calculator'!$D$8/12,2))</f>
        <v>0</v>
      </c>
      <c r="J298" s="32">
        <f>IF(B298="","",F298+H298-I298)</f>
        <v>0</v>
      </c>
      <c r="K298" s="34">
        <f>IF(B298="","",ROUND(E298-J298,2))</f>
        <v>0</v>
      </c>
      <c r="L298" s="35">
        <f>IF(B298="","",L297+I298)</f>
        <v>0</v>
      </c>
      <c r="M298" s="32">
        <f>IF(B298="","",IF(AND('Mortgage Calculator'!$D$21/'Mortgage Calculator'!$D$6&gt;0.8,E298/'Mortgage Calculator'!$D$6&gt;0.78),ROUND('Mortgage Calculator'!$D$21*'Mortgage Calculator'!$D$15/12,2),0))</f>
        <v>0</v>
      </c>
      <c r="N298" s="36">
        <f>IF(B298="","",1-K298/'Mortgage Calculator'!$D$6)</f>
        <v>0</v>
      </c>
    </row>
    <row r="299" spans="2:14">
      <c r="B299" s="30">
        <f>IF(B298="","",IF(K298&gt;0.005,B298+1,""))</f>
        <v>0</v>
      </c>
      <c r="C299" s="31">
        <f>IF(B299="","",EDATE('Mortgage Calculator'!$D$10,B299-1))</f>
        <v>0</v>
      </c>
      <c r="D299" s="30">
        <f>IF(B299="","",INT((B299-1)/12)+1)</f>
        <v>0</v>
      </c>
      <c r="E299" s="32">
        <f>IF(B299="","",K298)</f>
        <v>0</v>
      </c>
      <c r="F299" s="32">
        <f>IF(B299="","",IF(B299&gt;='Mortgage Calculator'!$D$22,E299+I299,MIN('Mortgage Calculator'!$D$23,E299+I299)))</f>
        <v>0</v>
      </c>
      <c r="G299" s="33"/>
      <c r="H299" s="32">
        <f>IF(B299="","",MAX(0,MIN('Mortgage Calculator'!$D$17+N(G299),E299+I299-F299)))</f>
        <v>0</v>
      </c>
      <c r="I299" s="32">
        <f>IF(B299="","",ROUND(E299*'Mortgage Calculator'!$D$8/12,2))</f>
        <v>0</v>
      </c>
      <c r="J299" s="32">
        <f>IF(B299="","",F299+H299-I299)</f>
        <v>0</v>
      </c>
      <c r="K299" s="34">
        <f>IF(B299="","",ROUND(E299-J299,2))</f>
        <v>0</v>
      </c>
      <c r="L299" s="35">
        <f>IF(B299="","",L298+I299)</f>
        <v>0</v>
      </c>
      <c r="M299" s="32">
        <f>IF(B299="","",IF(AND('Mortgage Calculator'!$D$21/'Mortgage Calculator'!$D$6&gt;0.8,E299/'Mortgage Calculator'!$D$6&gt;0.78),ROUND('Mortgage Calculator'!$D$21*'Mortgage Calculator'!$D$15/12,2),0))</f>
        <v>0</v>
      </c>
      <c r="N299" s="36">
        <f>IF(B299="","",1-K299/'Mortgage Calculator'!$D$6)</f>
        <v>0</v>
      </c>
    </row>
    <row r="300" spans="2:14">
      <c r="B300" s="30">
        <f>IF(B299="","",IF(K299&gt;0.005,B299+1,""))</f>
        <v>0</v>
      </c>
      <c r="C300" s="31">
        <f>IF(B300="","",EDATE('Mortgage Calculator'!$D$10,B300-1))</f>
        <v>0</v>
      </c>
      <c r="D300" s="30">
        <f>IF(B300="","",INT((B300-1)/12)+1)</f>
        <v>0</v>
      </c>
      <c r="E300" s="32">
        <f>IF(B300="","",K299)</f>
        <v>0</v>
      </c>
      <c r="F300" s="32">
        <f>IF(B300="","",IF(B300&gt;='Mortgage Calculator'!$D$22,E300+I300,MIN('Mortgage Calculator'!$D$23,E300+I300)))</f>
        <v>0</v>
      </c>
      <c r="G300" s="33"/>
      <c r="H300" s="32">
        <f>IF(B300="","",MAX(0,MIN('Mortgage Calculator'!$D$17+N(G300),E300+I300-F300)))</f>
        <v>0</v>
      </c>
      <c r="I300" s="32">
        <f>IF(B300="","",ROUND(E300*'Mortgage Calculator'!$D$8/12,2))</f>
        <v>0</v>
      </c>
      <c r="J300" s="32">
        <f>IF(B300="","",F300+H300-I300)</f>
        <v>0</v>
      </c>
      <c r="K300" s="34">
        <f>IF(B300="","",ROUND(E300-J300,2))</f>
        <v>0</v>
      </c>
      <c r="L300" s="35">
        <f>IF(B300="","",L299+I300)</f>
        <v>0</v>
      </c>
      <c r="M300" s="32">
        <f>IF(B300="","",IF(AND('Mortgage Calculator'!$D$21/'Mortgage Calculator'!$D$6&gt;0.8,E300/'Mortgage Calculator'!$D$6&gt;0.78),ROUND('Mortgage Calculator'!$D$21*'Mortgage Calculator'!$D$15/12,2),0))</f>
        <v>0</v>
      </c>
      <c r="N300" s="36">
        <f>IF(B300="","",1-K300/'Mortgage Calculator'!$D$6)</f>
        <v>0</v>
      </c>
    </row>
    <row r="301" spans="2:14">
      <c r="B301" s="30">
        <f>IF(B300="","",IF(K300&gt;0.005,B300+1,""))</f>
        <v>0</v>
      </c>
      <c r="C301" s="31">
        <f>IF(B301="","",EDATE('Mortgage Calculator'!$D$10,B301-1))</f>
        <v>0</v>
      </c>
      <c r="D301" s="30">
        <f>IF(B301="","",INT((B301-1)/12)+1)</f>
        <v>0</v>
      </c>
      <c r="E301" s="32">
        <f>IF(B301="","",K300)</f>
        <v>0</v>
      </c>
      <c r="F301" s="32">
        <f>IF(B301="","",IF(B301&gt;='Mortgage Calculator'!$D$22,E301+I301,MIN('Mortgage Calculator'!$D$23,E301+I301)))</f>
        <v>0</v>
      </c>
      <c r="G301" s="33"/>
      <c r="H301" s="32">
        <f>IF(B301="","",MAX(0,MIN('Mortgage Calculator'!$D$17+N(G301),E301+I301-F301)))</f>
        <v>0</v>
      </c>
      <c r="I301" s="32">
        <f>IF(B301="","",ROUND(E301*'Mortgage Calculator'!$D$8/12,2))</f>
        <v>0</v>
      </c>
      <c r="J301" s="32">
        <f>IF(B301="","",F301+H301-I301)</f>
        <v>0</v>
      </c>
      <c r="K301" s="34">
        <f>IF(B301="","",ROUND(E301-J301,2))</f>
        <v>0</v>
      </c>
      <c r="L301" s="35">
        <f>IF(B301="","",L300+I301)</f>
        <v>0</v>
      </c>
      <c r="M301" s="32">
        <f>IF(B301="","",IF(AND('Mortgage Calculator'!$D$21/'Mortgage Calculator'!$D$6&gt;0.8,E301/'Mortgage Calculator'!$D$6&gt;0.78),ROUND('Mortgage Calculator'!$D$21*'Mortgage Calculator'!$D$15/12,2),0))</f>
        <v>0</v>
      </c>
      <c r="N301" s="36">
        <f>IF(B301="","",1-K301/'Mortgage Calculator'!$D$6)</f>
        <v>0</v>
      </c>
    </row>
    <row r="302" spans="2:14">
      <c r="B302" s="30">
        <f>IF(B301="","",IF(K301&gt;0.005,B301+1,""))</f>
        <v>0</v>
      </c>
      <c r="C302" s="31">
        <f>IF(B302="","",EDATE('Mortgage Calculator'!$D$10,B302-1))</f>
        <v>0</v>
      </c>
      <c r="D302" s="30">
        <f>IF(B302="","",INT((B302-1)/12)+1)</f>
        <v>0</v>
      </c>
      <c r="E302" s="32">
        <f>IF(B302="","",K301)</f>
        <v>0</v>
      </c>
      <c r="F302" s="32">
        <f>IF(B302="","",IF(B302&gt;='Mortgage Calculator'!$D$22,E302+I302,MIN('Mortgage Calculator'!$D$23,E302+I302)))</f>
        <v>0</v>
      </c>
      <c r="G302" s="33"/>
      <c r="H302" s="32">
        <f>IF(B302="","",MAX(0,MIN('Mortgage Calculator'!$D$17+N(G302),E302+I302-F302)))</f>
        <v>0</v>
      </c>
      <c r="I302" s="32">
        <f>IF(B302="","",ROUND(E302*'Mortgage Calculator'!$D$8/12,2))</f>
        <v>0</v>
      </c>
      <c r="J302" s="32">
        <f>IF(B302="","",F302+H302-I302)</f>
        <v>0</v>
      </c>
      <c r="K302" s="34">
        <f>IF(B302="","",ROUND(E302-J302,2))</f>
        <v>0</v>
      </c>
      <c r="L302" s="35">
        <f>IF(B302="","",L301+I302)</f>
        <v>0</v>
      </c>
      <c r="M302" s="32">
        <f>IF(B302="","",IF(AND('Mortgage Calculator'!$D$21/'Mortgage Calculator'!$D$6&gt;0.8,E302/'Mortgage Calculator'!$D$6&gt;0.78),ROUND('Mortgage Calculator'!$D$21*'Mortgage Calculator'!$D$15/12,2),0))</f>
        <v>0</v>
      </c>
      <c r="N302" s="36">
        <f>IF(B302="","",1-K302/'Mortgage Calculator'!$D$6)</f>
        <v>0</v>
      </c>
    </row>
    <row r="303" spans="2:14">
      <c r="B303" s="30">
        <f>IF(B302="","",IF(K302&gt;0.005,B302+1,""))</f>
        <v>0</v>
      </c>
      <c r="C303" s="31">
        <f>IF(B303="","",EDATE('Mortgage Calculator'!$D$10,B303-1))</f>
        <v>0</v>
      </c>
      <c r="D303" s="30">
        <f>IF(B303="","",INT((B303-1)/12)+1)</f>
        <v>0</v>
      </c>
      <c r="E303" s="32">
        <f>IF(B303="","",K302)</f>
        <v>0</v>
      </c>
      <c r="F303" s="32">
        <f>IF(B303="","",IF(B303&gt;='Mortgage Calculator'!$D$22,E303+I303,MIN('Mortgage Calculator'!$D$23,E303+I303)))</f>
        <v>0</v>
      </c>
      <c r="G303" s="33"/>
      <c r="H303" s="32">
        <f>IF(B303="","",MAX(0,MIN('Mortgage Calculator'!$D$17+N(G303),E303+I303-F303)))</f>
        <v>0</v>
      </c>
      <c r="I303" s="32">
        <f>IF(B303="","",ROUND(E303*'Mortgage Calculator'!$D$8/12,2))</f>
        <v>0</v>
      </c>
      <c r="J303" s="32">
        <f>IF(B303="","",F303+H303-I303)</f>
        <v>0</v>
      </c>
      <c r="K303" s="34">
        <f>IF(B303="","",ROUND(E303-J303,2))</f>
        <v>0</v>
      </c>
      <c r="L303" s="35">
        <f>IF(B303="","",L302+I303)</f>
        <v>0</v>
      </c>
      <c r="M303" s="32">
        <f>IF(B303="","",IF(AND('Mortgage Calculator'!$D$21/'Mortgage Calculator'!$D$6&gt;0.8,E303/'Mortgage Calculator'!$D$6&gt;0.78),ROUND('Mortgage Calculator'!$D$21*'Mortgage Calculator'!$D$15/12,2),0))</f>
        <v>0</v>
      </c>
      <c r="N303" s="36">
        <f>IF(B303="","",1-K303/'Mortgage Calculator'!$D$6)</f>
        <v>0</v>
      </c>
    </row>
    <row r="304" spans="2:14">
      <c r="B304" s="30">
        <f>IF(B303="","",IF(K303&gt;0.005,B303+1,""))</f>
        <v>0</v>
      </c>
      <c r="C304" s="31">
        <f>IF(B304="","",EDATE('Mortgage Calculator'!$D$10,B304-1))</f>
        <v>0</v>
      </c>
      <c r="D304" s="30">
        <f>IF(B304="","",INT((B304-1)/12)+1)</f>
        <v>0</v>
      </c>
      <c r="E304" s="32">
        <f>IF(B304="","",K303)</f>
        <v>0</v>
      </c>
      <c r="F304" s="32">
        <f>IF(B304="","",IF(B304&gt;='Mortgage Calculator'!$D$22,E304+I304,MIN('Mortgage Calculator'!$D$23,E304+I304)))</f>
        <v>0</v>
      </c>
      <c r="G304" s="33"/>
      <c r="H304" s="32">
        <f>IF(B304="","",MAX(0,MIN('Mortgage Calculator'!$D$17+N(G304),E304+I304-F304)))</f>
        <v>0</v>
      </c>
      <c r="I304" s="32">
        <f>IF(B304="","",ROUND(E304*'Mortgage Calculator'!$D$8/12,2))</f>
        <v>0</v>
      </c>
      <c r="J304" s="32">
        <f>IF(B304="","",F304+H304-I304)</f>
        <v>0</v>
      </c>
      <c r="K304" s="34">
        <f>IF(B304="","",ROUND(E304-J304,2))</f>
        <v>0</v>
      </c>
      <c r="L304" s="35">
        <f>IF(B304="","",L303+I304)</f>
        <v>0</v>
      </c>
      <c r="M304" s="32">
        <f>IF(B304="","",IF(AND('Mortgage Calculator'!$D$21/'Mortgage Calculator'!$D$6&gt;0.8,E304/'Mortgage Calculator'!$D$6&gt;0.78),ROUND('Mortgage Calculator'!$D$21*'Mortgage Calculator'!$D$15/12,2),0))</f>
        <v>0</v>
      </c>
      <c r="N304" s="36">
        <f>IF(B304="","",1-K304/'Mortgage Calculator'!$D$6)</f>
        <v>0</v>
      </c>
    </row>
    <row r="305" spans="2:14">
      <c r="B305" s="30">
        <f>IF(B304="","",IF(K304&gt;0.005,B304+1,""))</f>
        <v>0</v>
      </c>
      <c r="C305" s="31">
        <f>IF(B305="","",EDATE('Mortgage Calculator'!$D$10,B305-1))</f>
        <v>0</v>
      </c>
      <c r="D305" s="30">
        <f>IF(B305="","",INT((B305-1)/12)+1)</f>
        <v>0</v>
      </c>
      <c r="E305" s="32">
        <f>IF(B305="","",K304)</f>
        <v>0</v>
      </c>
      <c r="F305" s="32">
        <f>IF(B305="","",IF(B305&gt;='Mortgage Calculator'!$D$22,E305+I305,MIN('Mortgage Calculator'!$D$23,E305+I305)))</f>
        <v>0</v>
      </c>
      <c r="G305" s="33"/>
      <c r="H305" s="32">
        <f>IF(B305="","",MAX(0,MIN('Mortgage Calculator'!$D$17+N(G305),E305+I305-F305)))</f>
        <v>0</v>
      </c>
      <c r="I305" s="32">
        <f>IF(B305="","",ROUND(E305*'Mortgage Calculator'!$D$8/12,2))</f>
        <v>0</v>
      </c>
      <c r="J305" s="32">
        <f>IF(B305="","",F305+H305-I305)</f>
        <v>0</v>
      </c>
      <c r="K305" s="34">
        <f>IF(B305="","",ROUND(E305-J305,2))</f>
        <v>0</v>
      </c>
      <c r="L305" s="35">
        <f>IF(B305="","",L304+I305)</f>
        <v>0</v>
      </c>
      <c r="M305" s="32">
        <f>IF(B305="","",IF(AND('Mortgage Calculator'!$D$21/'Mortgage Calculator'!$D$6&gt;0.8,E305/'Mortgage Calculator'!$D$6&gt;0.78),ROUND('Mortgage Calculator'!$D$21*'Mortgage Calculator'!$D$15/12,2),0))</f>
        <v>0</v>
      </c>
      <c r="N305" s="36">
        <f>IF(B305="","",1-K305/'Mortgage Calculator'!$D$6)</f>
        <v>0</v>
      </c>
    </row>
    <row r="306" spans="2:14">
      <c r="B306" s="30">
        <f>IF(B305="","",IF(K305&gt;0.005,B305+1,""))</f>
        <v>0</v>
      </c>
      <c r="C306" s="31">
        <f>IF(B306="","",EDATE('Mortgage Calculator'!$D$10,B306-1))</f>
        <v>0</v>
      </c>
      <c r="D306" s="30">
        <f>IF(B306="","",INT((B306-1)/12)+1)</f>
        <v>0</v>
      </c>
      <c r="E306" s="32">
        <f>IF(B306="","",K305)</f>
        <v>0</v>
      </c>
      <c r="F306" s="32">
        <f>IF(B306="","",IF(B306&gt;='Mortgage Calculator'!$D$22,E306+I306,MIN('Mortgage Calculator'!$D$23,E306+I306)))</f>
        <v>0</v>
      </c>
      <c r="G306" s="33"/>
      <c r="H306" s="32">
        <f>IF(B306="","",MAX(0,MIN('Mortgage Calculator'!$D$17+N(G306),E306+I306-F306)))</f>
        <v>0</v>
      </c>
      <c r="I306" s="32">
        <f>IF(B306="","",ROUND(E306*'Mortgage Calculator'!$D$8/12,2))</f>
        <v>0</v>
      </c>
      <c r="J306" s="32">
        <f>IF(B306="","",F306+H306-I306)</f>
        <v>0</v>
      </c>
      <c r="K306" s="34">
        <f>IF(B306="","",ROUND(E306-J306,2))</f>
        <v>0</v>
      </c>
      <c r="L306" s="35">
        <f>IF(B306="","",L305+I306)</f>
        <v>0</v>
      </c>
      <c r="M306" s="32">
        <f>IF(B306="","",IF(AND('Mortgage Calculator'!$D$21/'Mortgage Calculator'!$D$6&gt;0.8,E306/'Mortgage Calculator'!$D$6&gt;0.78),ROUND('Mortgage Calculator'!$D$21*'Mortgage Calculator'!$D$15/12,2),0))</f>
        <v>0</v>
      </c>
      <c r="N306" s="36">
        <f>IF(B306="","",1-K306/'Mortgage Calculator'!$D$6)</f>
        <v>0</v>
      </c>
    </row>
    <row r="307" spans="2:14">
      <c r="B307" s="30">
        <f>IF(B306="","",IF(K306&gt;0.005,B306+1,""))</f>
        <v>0</v>
      </c>
      <c r="C307" s="31">
        <f>IF(B307="","",EDATE('Mortgage Calculator'!$D$10,B307-1))</f>
        <v>0</v>
      </c>
      <c r="D307" s="30">
        <f>IF(B307="","",INT((B307-1)/12)+1)</f>
        <v>0</v>
      </c>
      <c r="E307" s="32">
        <f>IF(B307="","",K306)</f>
        <v>0</v>
      </c>
      <c r="F307" s="32">
        <f>IF(B307="","",IF(B307&gt;='Mortgage Calculator'!$D$22,E307+I307,MIN('Mortgage Calculator'!$D$23,E307+I307)))</f>
        <v>0</v>
      </c>
      <c r="G307" s="33"/>
      <c r="H307" s="32">
        <f>IF(B307="","",MAX(0,MIN('Mortgage Calculator'!$D$17+N(G307),E307+I307-F307)))</f>
        <v>0</v>
      </c>
      <c r="I307" s="32">
        <f>IF(B307="","",ROUND(E307*'Mortgage Calculator'!$D$8/12,2))</f>
        <v>0</v>
      </c>
      <c r="J307" s="32">
        <f>IF(B307="","",F307+H307-I307)</f>
        <v>0</v>
      </c>
      <c r="K307" s="34">
        <f>IF(B307="","",ROUND(E307-J307,2))</f>
        <v>0</v>
      </c>
      <c r="L307" s="35">
        <f>IF(B307="","",L306+I307)</f>
        <v>0</v>
      </c>
      <c r="M307" s="32">
        <f>IF(B307="","",IF(AND('Mortgage Calculator'!$D$21/'Mortgage Calculator'!$D$6&gt;0.8,E307/'Mortgage Calculator'!$D$6&gt;0.78),ROUND('Mortgage Calculator'!$D$21*'Mortgage Calculator'!$D$15/12,2),0))</f>
        <v>0</v>
      </c>
      <c r="N307" s="36">
        <f>IF(B307="","",1-K307/'Mortgage Calculator'!$D$6)</f>
        <v>0</v>
      </c>
    </row>
    <row r="308" spans="2:14">
      <c r="B308" s="30">
        <f>IF(B307="","",IF(K307&gt;0.005,B307+1,""))</f>
        <v>0</v>
      </c>
      <c r="C308" s="31">
        <f>IF(B308="","",EDATE('Mortgage Calculator'!$D$10,B308-1))</f>
        <v>0</v>
      </c>
      <c r="D308" s="30">
        <f>IF(B308="","",INT((B308-1)/12)+1)</f>
        <v>0</v>
      </c>
      <c r="E308" s="32">
        <f>IF(B308="","",K307)</f>
        <v>0</v>
      </c>
      <c r="F308" s="32">
        <f>IF(B308="","",IF(B308&gt;='Mortgage Calculator'!$D$22,E308+I308,MIN('Mortgage Calculator'!$D$23,E308+I308)))</f>
        <v>0</v>
      </c>
      <c r="G308" s="33"/>
      <c r="H308" s="32">
        <f>IF(B308="","",MAX(0,MIN('Mortgage Calculator'!$D$17+N(G308),E308+I308-F308)))</f>
        <v>0</v>
      </c>
      <c r="I308" s="32">
        <f>IF(B308="","",ROUND(E308*'Mortgage Calculator'!$D$8/12,2))</f>
        <v>0</v>
      </c>
      <c r="J308" s="32">
        <f>IF(B308="","",F308+H308-I308)</f>
        <v>0</v>
      </c>
      <c r="K308" s="34">
        <f>IF(B308="","",ROUND(E308-J308,2))</f>
        <v>0</v>
      </c>
      <c r="L308" s="35">
        <f>IF(B308="","",L307+I308)</f>
        <v>0</v>
      </c>
      <c r="M308" s="32">
        <f>IF(B308="","",IF(AND('Mortgage Calculator'!$D$21/'Mortgage Calculator'!$D$6&gt;0.8,E308/'Mortgage Calculator'!$D$6&gt;0.78),ROUND('Mortgage Calculator'!$D$21*'Mortgage Calculator'!$D$15/12,2),0))</f>
        <v>0</v>
      </c>
      <c r="N308" s="36">
        <f>IF(B308="","",1-K308/'Mortgage Calculator'!$D$6)</f>
        <v>0</v>
      </c>
    </row>
    <row r="309" spans="2:14">
      <c r="B309" s="30">
        <f>IF(B308="","",IF(K308&gt;0.005,B308+1,""))</f>
        <v>0</v>
      </c>
      <c r="C309" s="31">
        <f>IF(B309="","",EDATE('Mortgage Calculator'!$D$10,B309-1))</f>
        <v>0</v>
      </c>
      <c r="D309" s="30">
        <f>IF(B309="","",INT((B309-1)/12)+1)</f>
        <v>0</v>
      </c>
      <c r="E309" s="32">
        <f>IF(B309="","",K308)</f>
        <v>0</v>
      </c>
      <c r="F309" s="32">
        <f>IF(B309="","",IF(B309&gt;='Mortgage Calculator'!$D$22,E309+I309,MIN('Mortgage Calculator'!$D$23,E309+I309)))</f>
        <v>0</v>
      </c>
      <c r="G309" s="33"/>
      <c r="H309" s="32">
        <f>IF(B309="","",MAX(0,MIN('Mortgage Calculator'!$D$17+N(G309),E309+I309-F309)))</f>
        <v>0</v>
      </c>
      <c r="I309" s="32">
        <f>IF(B309="","",ROUND(E309*'Mortgage Calculator'!$D$8/12,2))</f>
        <v>0</v>
      </c>
      <c r="J309" s="32">
        <f>IF(B309="","",F309+H309-I309)</f>
        <v>0</v>
      </c>
      <c r="K309" s="34">
        <f>IF(B309="","",ROUND(E309-J309,2))</f>
        <v>0</v>
      </c>
      <c r="L309" s="35">
        <f>IF(B309="","",L308+I309)</f>
        <v>0</v>
      </c>
      <c r="M309" s="32">
        <f>IF(B309="","",IF(AND('Mortgage Calculator'!$D$21/'Mortgage Calculator'!$D$6&gt;0.8,E309/'Mortgage Calculator'!$D$6&gt;0.78),ROUND('Mortgage Calculator'!$D$21*'Mortgage Calculator'!$D$15/12,2),0))</f>
        <v>0</v>
      </c>
      <c r="N309" s="36">
        <f>IF(B309="","",1-K309/'Mortgage Calculator'!$D$6)</f>
        <v>0</v>
      </c>
    </row>
    <row r="310" spans="2:14">
      <c r="B310" s="30">
        <f>IF(B309="","",IF(K309&gt;0.005,B309+1,""))</f>
        <v>0</v>
      </c>
      <c r="C310" s="31">
        <f>IF(B310="","",EDATE('Mortgage Calculator'!$D$10,B310-1))</f>
        <v>0</v>
      </c>
      <c r="D310" s="30">
        <f>IF(B310="","",INT((B310-1)/12)+1)</f>
        <v>0</v>
      </c>
      <c r="E310" s="32">
        <f>IF(B310="","",K309)</f>
        <v>0</v>
      </c>
      <c r="F310" s="32">
        <f>IF(B310="","",IF(B310&gt;='Mortgage Calculator'!$D$22,E310+I310,MIN('Mortgage Calculator'!$D$23,E310+I310)))</f>
        <v>0</v>
      </c>
      <c r="G310" s="33"/>
      <c r="H310" s="32">
        <f>IF(B310="","",MAX(0,MIN('Mortgage Calculator'!$D$17+N(G310),E310+I310-F310)))</f>
        <v>0</v>
      </c>
      <c r="I310" s="32">
        <f>IF(B310="","",ROUND(E310*'Mortgage Calculator'!$D$8/12,2))</f>
        <v>0</v>
      </c>
      <c r="J310" s="32">
        <f>IF(B310="","",F310+H310-I310)</f>
        <v>0</v>
      </c>
      <c r="K310" s="34">
        <f>IF(B310="","",ROUND(E310-J310,2))</f>
        <v>0</v>
      </c>
      <c r="L310" s="35">
        <f>IF(B310="","",L309+I310)</f>
        <v>0</v>
      </c>
      <c r="M310" s="32">
        <f>IF(B310="","",IF(AND('Mortgage Calculator'!$D$21/'Mortgage Calculator'!$D$6&gt;0.8,E310/'Mortgage Calculator'!$D$6&gt;0.78),ROUND('Mortgage Calculator'!$D$21*'Mortgage Calculator'!$D$15/12,2),0))</f>
        <v>0</v>
      </c>
      <c r="N310" s="36">
        <f>IF(B310="","",1-K310/'Mortgage Calculator'!$D$6)</f>
        <v>0</v>
      </c>
    </row>
    <row r="311" spans="2:14">
      <c r="B311" s="30">
        <f>IF(B310="","",IF(K310&gt;0.005,B310+1,""))</f>
        <v>0</v>
      </c>
      <c r="C311" s="31">
        <f>IF(B311="","",EDATE('Mortgage Calculator'!$D$10,B311-1))</f>
        <v>0</v>
      </c>
      <c r="D311" s="30">
        <f>IF(B311="","",INT((B311-1)/12)+1)</f>
        <v>0</v>
      </c>
      <c r="E311" s="32">
        <f>IF(B311="","",K310)</f>
        <v>0</v>
      </c>
      <c r="F311" s="32">
        <f>IF(B311="","",IF(B311&gt;='Mortgage Calculator'!$D$22,E311+I311,MIN('Mortgage Calculator'!$D$23,E311+I311)))</f>
        <v>0</v>
      </c>
      <c r="G311" s="33"/>
      <c r="H311" s="32">
        <f>IF(B311="","",MAX(0,MIN('Mortgage Calculator'!$D$17+N(G311),E311+I311-F311)))</f>
        <v>0</v>
      </c>
      <c r="I311" s="32">
        <f>IF(B311="","",ROUND(E311*'Mortgage Calculator'!$D$8/12,2))</f>
        <v>0</v>
      </c>
      <c r="J311" s="32">
        <f>IF(B311="","",F311+H311-I311)</f>
        <v>0</v>
      </c>
      <c r="K311" s="34">
        <f>IF(B311="","",ROUND(E311-J311,2))</f>
        <v>0</v>
      </c>
      <c r="L311" s="35">
        <f>IF(B311="","",L310+I311)</f>
        <v>0</v>
      </c>
      <c r="M311" s="32">
        <f>IF(B311="","",IF(AND('Mortgage Calculator'!$D$21/'Mortgage Calculator'!$D$6&gt;0.8,E311/'Mortgage Calculator'!$D$6&gt;0.78),ROUND('Mortgage Calculator'!$D$21*'Mortgage Calculator'!$D$15/12,2),0))</f>
        <v>0</v>
      </c>
      <c r="N311" s="36">
        <f>IF(B311="","",1-K311/'Mortgage Calculator'!$D$6)</f>
        <v>0</v>
      </c>
    </row>
    <row r="312" spans="2:14">
      <c r="B312" s="30">
        <f>IF(B311="","",IF(K311&gt;0.005,B311+1,""))</f>
        <v>0</v>
      </c>
      <c r="C312" s="31">
        <f>IF(B312="","",EDATE('Mortgage Calculator'!$D$10,B312-1))</f>
        <v>0</v>
      </c>
      <c r="D312" s="30">
        <f>IF(B312="","",INT((B312-1)/12)+1)</f>
        <v>0</v>
      </c>
      <c r="E312" s="32">
        <f>IF(B312="","",K311)</f>
        <v>0</v>
      </c>
      <c r="F312" s="32">
        <f>IF(B312="","",IF(B312&gt;='Mortgage Calculator'!$D$22,E312+I312,MIN('Mortgage Calculator'!$D$23,E312+I312)))</f>
        <v>0</v>
      </c>
      <c r="G312" s="33"/>
      <c r="H312" s="32">
        <f>IF(B312="","",MAX(0,MIN('Mortgage Calculator'!$D$17+N(G312),E312+I312-F312)))</f>
        <v>0</v>
      </c>
      <c r="I312" s="32">
        <f>IF(B312="","",ROUND(E312*'Mortgage Calculator'!$D$8/12,2))</f>
        <v>0</v>
      </c>
      <c r="J312" s="32">
        <f>IF(B312="","",F312+H312-I312)</f>
        <v>0</v>
      </c>
      <c r="K312" s="34">
        <f>IF(B312="","",ROUND(E312-J312,2))</f>
        <v>0</v>
      </c>
      <c r="L312" s="35">
        <f>IF(B312="","",L311+I312)</f>
        <v>0</v>
      </c>
      <c r="M312" s="32">
        <f>IF(B312="","",IF(AND('Mortgage Calculator'!$D$21/'Mortgage Calculator'!$D$6&gt;0.8,E312/'Mortgage Calculator'!$D$6&gt;0.78),ROUND('Mortgage Calculator'!$D$21*'Mortgage Calculator'!$D$15/12,2),0))</f>
        <v>0</v>
      </c>
      <c r="N312" s="36">
        <f>IF(B312="","",1-K312/'Mortgage Calculator'!$D$6)</f>
        <v>0</v>
      </c>
    </row>
    <row r="313" spans="2:14">
      <c r="B313" s="30">
        <f>IF(B312="","",IF(K312&gt;0.005,B312+1,""))</f>
        <v>0</v>
      </c>
      <c r="C313" s="31">
        <f>IF(B313="","",EDATE('Mortgage Calculator'!$D$10,B313-1))</f>
        <v>0</v>
      </c>
      <c r="D313" s="30">
        <f>IF(B313="","",INT((B313-1)/12)+1)</f>
        <v>0</v>
      </c>
      <c r="E313" s="32">
        <f>IF(B313="","",K312)</f>
        <v>0</v>
      </c>
      <c r="F313" s="32">
        <f>IF(B313="","",IF(B313&gt;='Mortgage Calculator'!$D$22,E313+I313,MIN('Mortgage Calculator'!$D$23,E313+I313)))</f>
        <v>0</v>
      </c>
      <c r="G313" s="33"/>
      <c r="H313" s="32">
        <f>IF(B313="","",MAX(0,MIN('Mortgage Calculator'!$D$17+N(G313),E313+I313-F313)))</f>
        <v>0</v>
      </c>
      <c r="I313" s="32">
        <f>IF(B313="","",ROUND(E313*'Mortgage Calculator'!$D$8/12,2))</f>
        <v>0</v>
      </c>
      <c r="J313" s="32">
        <f>IF(B313="","",F313+H313-I313)</f>
        <v>0</v>
      </c>
      <c r="K313" s="34">
        <f>IF(B313="","",ROUND(E313-J313,2))</f>
        <v>0</v>
      </c>
      <c r="L313" s="35">
        <f>IF(B313="","",L312+I313)</f>
        <v>0</v>
      </c>
      <c r="M313" s="32">
        <f>IF(B313="","",IF(AND('Mortgage Calculator'!$D$21/'Mortgage Calculator'!$D$6&gt;0.8,E313/'Mortgage Calculator'!$D$6&gt;0.78),ROUND('Mortgage Calculator'!$D$21*'Mortgage Calculator'!$D$15/12,2),0))</f>
        <v>0</v>
      </c>
      <c r="N313" s="36">
        <f>IF(B313="","",1-K313/'Mortgage Calculator'!$D$6)</f>
        <v>0</v>
      </c>
    </row>
    <row r="314" spans="2:14">
      <c r="B314" s="30">
        <f>IF(B313="","",IF(K313&gt;0.005,B313+1,""))</f>
        <v>0</v>
      </c>
      <c r="C314" s="31">
        <f>IF(B314="","",EDATE('Mortgage Calculator'!$D$10,B314-1))</f>
        <v>0</v>
      </c>
      <c r="D314" s="30">
        <f>IF(B314="","",INT((B314-1)/12)+1)</f>
        <v>0</v>
      </c>
      <c r="E314" s="32">
        <f>IF(B314="","",K313)</f>
        <v>0</v>
      </c>
      <c r="F314" s="32">
        <f>IF(B314="","",IF(B314&gt;='Mortgage Calculator'!$D$22,E314+I314,MIN('Mortgage Calculator'!$D$23,E314+I314)))</f>
        <v>0</v>
      </c>
      <c r="G314" s="33"/>
      <c r="H314" s="32">
        <f>IF(B314="","",MAX(0,MIN('Mortgage Calculator'!$D$17+N(G314),E314+I314-F314)))</f>
        <v>0</v>
      </c>
      <c r="I314" s="32">
        <f>IF(B314="","",ROUND(E314*'Mortgage Calculator'!$D$8/12,2))</f>
        <v>0</v>
      </c>
      <c r="J314" s="32">
        <f>IF(B314="","",F314+H314-I314)</f>
        <v>0</v>
      </c>
      <c r="K314" s="34">
        <f>IF(B314="","",ROUND(E314-J314,2))</f>
        <v>0</v>
      </c>
      <c r="L314" s="35">
        <f>IF(B314="","",L313+I314)</f>
        <v>0</v>
      </c>
      <c r="M314" s="32">
        <f>IF(B314="","",IF(AND('Mortgage Calculator'!$D$21/'Mortgage Calculator'!$D$6&gt;0.8,E314/'Mortgage Calculator'!$D$6&gt;0.78),ROUND('Mortgage Calculator'!$D$21*'Mortgage Calculator'!$D$15/12,2),0))</f>
        <v>0</v>
      </c>
      <c r="N314" s="36">
        <f>IF(B314="","",1-K314/'Mortgage Calculator'!$D$6)</f>
        <v>0</v>
      </c>
    </row>
    <row r="315" spans="2:14">
      <c r="B315" s="30">
        <f>IF(B314="","",IF(K314&gt;0.005,B314+1,""))</f>
        <v>0</v>
      </c>
      <c r="C315" s="31">
        <f>IF(B315="","",EDATE('Mortgage Calculator'!$D$10,B315-1))</f>
        <v>0</v>
      </c>
      <c r="D315" s="30">
        <f>IF(B315="","",INT((B315-1)/12)+1)</f>
        <v>0</v>
      </c>
      <c r="E315" s="32">
        <f>IF(B315="","",K314)</f>
        <v>0</v>
      </c>
      <c r="F315" s="32">
        <f>IF(B315="","",IF(B315&gt;='Mortgage Calculator'!$D$22,E315+I315,MIN('Mortgage Calculator'!$D$23,E315+I315)))</f>
        <v>0</v>
      </c>
      <c r="G315" s="33"/>
      <c r="H315" s="32">
        <f>IF(B315="","",MAX(0,MIN('Mortgage Calculator'!$D$17+N(G315),E315+I315-F315)))</f>
        <v>0</v>
      </c>
      <c r="I315" s="32">
        <f>IF(B315="","",ROUND(E315*'Mortgage Calculator'!$D$8/12,2))</f>
        <v>0</v>
      </c>
      <c r="J315" s="32">
        <f>IF(B315="","",F315+H315-I315)</f>
        <v>0</v>
      </c>
      <c r="K315" s="34">
        <f>IF(B315="","",ROUND(E315-J315,2))</f>
        <v>0</v>
      </c>
      <c r="L315" s="35">
        <f>IF(B315="","",L314+I315)</f>
        <v>0</v>
      </c>
      <c r="M315" s="32">
        <f>IF(B315="","",IF(AND('Mortgage Calculator'!$D$21/'Mortgage Calculator'!$D$6&gt;0.8,E315/'Mortgage Calculator'!$D$6&gt;0.78),ROUND('Mortgage Calculator'!$D$21*'Mortgage Calculator'!$D$15/12,2),0))</f>
        <v>0</v>
      </c>
      <c r="N315" s="36">
        <f>IF(B315="","",1-K315/'Mortgage Calculator'!$D$6)</f>
        <v>0</v>
      </c>
    </row>
    <row r="316" spans="2:14">
      <c r="B316" s="30">
        <f>IF(B315="","",IF(K315&gt;0.005,B315+1,""))</f>
        <v>0</v>
      </c>
      <c r="C316" s="31">
        <f>IF(B316="","",EDATE('Mortgage Calculator'!$D$10,B316-1))</f>
        <v>0</v>
      </c>
      <c r="D316" s="30">
        <f>IF(B316="","",INT((B316-1)/12)+1)</f>
        <v>0</v>
      </c>
      <c r="E316" s="32">
        <f>IF(B316="","",K315)</f>
        <v>0</v>
      </c>
      <c r="F316" s="32">
        <f>IF(B316="","",IF(B316&gt;='Mortgage Calculator'!$D$22,E316+I316,MIN('Mortgage Calculator'!$D$23,E316+I316)))</f>
        <v>0</v>
      </c>
      <c r="G316" s="33"/>
      <c r="H316" s="32">
        <f>IF(B316="","",MAX(0,MIN('Mortgage Calculator'!$D$17+N(G316),E316+I316-F316)))</f>
        <v>0</v>
      </c>
      <c r="I316" s="32">
        <f>IF(B316="","",ROUND(E316*'Mortgage Calculator'!$D$8/12,2))</f>
        <v>0</v>
      </c>
      <c r="J316" s="32">
        <f>IF(B316="","",F316+H316-I316)</f>
        <v>0</v>
      </c>
      <c r="K316" s="34">
        <f>IF(B316="","",ROUND(E316-J316,2))</f>
        <v>0</v>
      </c>
      <c r="L316" s="35">
        <f>IF(B316="","",L315+I316)</f>
        <v>0</v>
      </c>
      <c r="M316" s="32">
        <f>IF(B316="","",IF(AND('Mortgage Calculator'!$D$21/'Mortgage Calculator'!$D$6&gt;0.8,E316/'Mortgage Calculator'!$D$6&gt;0.78),ROUND('Mortgage Calculator'!$D$21*'Mortgage Calculator'!$D$15/12,2),0))</f>
        <v>0</v>
      </c>
      <c r="N316" s="36">
        <f>IF(B316="","",1-K316/'Mortgage Calculator'!$D$6)</f>
        <v>0</v>
      </c>
    </row>
    <row r="317" spans="2:14">
      <c r="B317" s="30">
        <f>IF(B316="","",IF(K316&gt;0.005,B316+1,""))</f>
        <v>0</v>
      </c>
      <c r="C317" s="31">
        <f>IF(B317="","",EDATE('Mortgage Calculator'!$D$10,B317-1))</f>
        <v>0</v>
      </c>
      <c r="D317" s="30">
        <f>IF(B317="","",INT((B317-1)/12)+1)</f>
        <v>0</v>
      </c>
      <c r="E317" s="32">
        <f>IF(B317="","",K316)</f>
        <v>0</v>
      </c>
      <c r="F317" s="32">
        <f>IF(B317="","",IF(B317&gt;='Mortgage Calculator'!$D$22,E317+I317,MIN('Mortgage Calculator'!$D$23,E317+I317)))</f>
        <v>0</v>
      </c>
      <c r="G317" s="33"/>
      <c r="H317" s="32">
        <f>IF(B317="","",MAX(0,MIN('Mortgage Calculator'!$D$17+N(G317),E317+I317-F317)))</f>
        <v>0</v>
      </c>
      <c r="I317" s="32">
        <f>IF(B317="","",ROUND(E317*'Mortgage Calculator'!$D$8/12,2))</f>
        <v>0</v>
      </c>
      <c r="J317" s="32">
        <f>IF(B317="","",F317+H317-I317)</f>
        <v>0</v>
      </c>
      <c r="K317" s="34">
        <f>IF(B317="","",ROUND(E317-J317,2))</f>
        <v>0</v>
      </c>
      <c r="L317" s="35">
        <f>IF(B317="","",L316+I317)</f>
        <v>0</v>
      </c>
      <c r="M317" s="32">
        <f>IF(B317="","",IF(AND('Mortgage Calculator'!$D$21/'Mortgage Calculator'!$D$6&gt;0.8,E317/'Mortgage Calculator'!$D$6&gt;0.78),ROUND('Mortgage Calculator'!$D$21*'Mortgage Calculator'!$D$15/12,2),0))</f>
        <v>0</v>
      </c>
      <c r="N317" s="36">
        <f>IF(B317="","",1-K317/'Mortgage Calculator'!$D$6)</f>
        <v>0</v>
      </c>
    </row>
    <row r="318" spans="2:14">
      <c r="B318" s="30">
        <f>IF(B317="","",IF(K317&gt;0.005,B317+1,""))</f>
        <v>0</v>
      </c>
      <c r="C318" s="31">
        <f>IF(B318="","",EDATE('Mortgage Calculator'!$D$10,B318-1))</f>
        <v>0</v>
      </c>
      <c r="D318" s="30">
        <f>IF(B318="","",INT((B318-1)/12)+1)</f>
        <v>0</v>
      </c>
      <c r="E318" s="32">
        <f>IF(B318="","",K317)</f>
        <v>0</v>
      </c>
      <c r="F318" s="32">
        <f>IF(B318="","",IF(B318&gt;='Mortgage Calculator'!$D$22,E318+I318,MIN('Mortgage Calculator'!$D$23,E318+I318)))</f>
        <v>0</v>
      </c>
      <c r="G318" s="33"/>
      <c r="H318" s="32">
        <f>IF(B318="","",MAX(0,MIN('Mortgage Calculator'!$D$17+N(G318),E318+I318-F318)))</f>
        <v>0</v>
      </c>
      <c r="I318" s="32">
        <f>IF(B318="","",ROUND(E318*'Mortgage Calculator'!$D$8/12,2))</f>
        <v>0</v>
      </c>
      <c r="J318" s="32">
        <f>IF(B318="","",F318+H318-I318)</f>
        <v>0</v>
      </c>
      <c r="K318" s="34">
        <f>IF(B318="","",ROUND(E318-J318,2))</f>
        <v>0</v>
      </c>
      <c r="L318" s="35">
        <f>IF(B318="","",L317+I318)</f>
        <v>0</v>
      </c>
      <c r="M318" s="32">
        <f>IF(B318="","",IF(AND('Mortgage Calculator'!$D$21/'Mortgage Calculator'!$D$6&gt;0.8,E318/'Mortgage Calculator'!$D$6&gt;0.78),ROUND('Mortgage Calculator'!$D$21*'Mortgage Calculator'!$D$15/12,2),0))</f>
        <v>0</v>
      </c>
      <c r="N318" s="36">
        <f>IF(B318="","",1-K318/'Mortgage Calculator'!$D$6)</f>
        <v>0</v>
      </c>
    </row>
    <row r="319" spans="2:14">
      <c r="B319" s="30">
        <f>IF(B318="","",IF(K318&gt;0.005,B318+1,""))</f>
        <v>0</v>
      </c>
      <c r="C319" s="31">
        <f>IF(B319="","",EDATE('Mortgage Calculator'!$D$10,B319-1))</f>
        <v>0</v>
      </c>
      <c r="D319" s="30">
        <f>IF(B319="","",INT((B319-1)/12)+1)</f>
        <v>0</v>
      </c>
      <c r="E319" s="32">
        <f>IF(B319="","",K318)</f>
        <v>0</v>
      </c>
      <c r="F319" s="32">
        <f>IF(B319="","",IF(B319&gt;='Mortgage Calculator'!$D$22,E319+I319,MIN('Mortgage Calculator'!$D$23,E319+I319)))</f>
        <v>0</v>
      </c>
      <c r="G319" s="33"/>
      <c r="H319" s="32">
        <f>IF(B319="","",MAX(0,MIN('Mortgage Calculator'!$D$17+N(G319),E319+I319-F319)))</f>
        <v>0</v>
      </c>
      <c r="I319" s="32">
        <f>IF(B319="","",ROUND(E319*'Mortgage Calculator'!$D$8/12,2))</f>
        <v>0</v>
      </c>
      <c r="J319" s="32">
        <f>IF(B319="","",F319+H319-I319)</f>
        <v>0</v>
      </c>
      <c r="K319" s="34">
        <f>IF(B319="","",ROUND(E319-J319,2))</f>
        <v>0</v>
      </c>
      <c r="L319" s="35">
        <f>IF(B319="","",L318+I319)</f>
        <v>0</v>
      </c>
      <c r="M319" s="32">
        <f>IF(B319="","",IF(AND('Mortgage Calculator'!$D$21/'Mortgage Calculator'!$D$6&gt;0.8,E319/'Mortgage Calculator'!$D$6&gt;0.78),ROUND('Mortgage Calculator'!$D$21*'Mortgage Calculator'!$D$15/12,2),0))</f>
        <v>0</v>
      </c>
      <c r="N319" s="36">
        <f>IF(B319="","",1-K319/'Mortgage Calculator'!$D$6)</f>
        <v>0</v>
      </c>
    </row>
    <row r="320" spans="2:14">
      <c r="B320" s="30">
        <f>IF(B319="","",IF(K319&gt;0.005,B319+1,""))</f>
        <v>0</v>
      </c>
      <c r="C320" s="31">
        <f>IF(B320="","",EDATE('Mortgage Calculator'!$D$10,B320-1))</f>
        <v>0</v>
      </c>
      <c r="D320" s="30">
        <f>IF(B320="","",INT((B320-1)/12)+1)</f>
        <v>0</v>
      </c>
      <c r="E320" s="32">
        <f>IF(B320="","",K319)</f>
        <v>0</v>
      </c>
      <c r="F320" s="32">
        <f>IF(B320="","",IF(B320&gt;='Mortgage Calculator'!$D$22,E320+I320,MIN('Mortgage Calculator'!$D$23,E320+I320)))</f>
        <v>0</v>
      </c>
      <c r="G320" s="33"/>
      <c r="H320" s="32">
        <f>IF(B320="","",MAX(0,MIN('Mortgage Calculator'!$D$17+N(G320),E320+I320-F320)))</f>
        <v>0</v>
      </c>
      <c r="I320" s="32">
        <f>IF(B320="","",ROUND(E320*'Mortgage Calculator'!$D$8/12,2))</f>
        <v>0</v>
      </c>
      <c r="J320" s="32">
        <f>IF(B320="","",F320+H320-I320)</f>
        <v>0</v>
      </c>
      <c r="K320" s="34">
        <f>IF(B320="","",ROUND(E320-J320,2))</f>
        <v>0</v>
      </c>
      <c r="L320" s="35">
        <f>IF(B320="","",L319+I320)</f>
        <v>0</v>
      </c>
      <c r="M320" s="32">
        <f>IF(B320="","",IF(AND('Mortgage Calculator'!$D$21/'Mortgage Calculator'!$D$6&gt;0.8,E320/'Mortgage Calculator'!$D$6&gt;0.78),ROUND('Mortgage Calculator'!$D$21*'Mortgage Calculator'!$D$15/12,2),0))</f>
        <v>0</v>
      </c>
      <c r="N320" s="36">
        <f>IF(B320="","",1-K320/'Mortgage Calculator'!$D$6)</f>
        <v>0</v>
      </c>
    </row>
    <row r="321" spans="2:14">
      <c r="B321" s="30">
        <f>IF(B320="","",IF(K320&gt;0.005,B320+1,""))</f>
        <v>0</v>
      </c>
      <c r="C321" s="31">
        <f>IF(B321="","",EDATE('Mortgage Calculator'!$D$10,B321-1))</f>
        <v>0</v>
      </c>
      <c r="D321" s="30">
        <f>IF(B321="","",INT((B321-1)/12)+1)</f>
        <v>0</v>
      </c>
      <c r="E321" s="32">
        <f>IF(B321="","",K320)</f>
        <v>0</v>
      </c>
      <c r="F321" s="32">
        <f>IF(B321="","",IF(B321&gt;='Mortgage Calculator'!$D$22,E321+I321,MIN('Mortgage Calculator'!$D$23,E321+I321)))</f>
        <v>0</v>
      </c>
      <c r="G321" s="33"/>
      <c r="H321" s="32">
        <f>IF(B321="","",MAX(0,MIN('Mortgage Calculator'!$D$17+N(G321),E321+I321-F321)))</f>
        <v>0</v>
      </c>
      <c r="I321" s="32">
        <f>IF(B321="","",ROUND(E321*'Mortgage Calculator'!$D$8/12,2))</f>
        <v>0</v>
      </c>
      <c r="J321" s="32">
        <f>IF(B321="","",F321+H321-I321)</f>
        <v>0</v>
      </c>
      <c r="K321" s="34">
        <f>IF(B321="","",ROUND(E321-J321,2))</f>
        <v>0</v>
      </c>
      <c r="L321" s="35">
        <f>IF(B321="","",L320+I321)</f>
        <v>0</v>
      </c>
      <c r="M321" s="32">
        <f>IF(B321="","",IF(AND('Mortgage Calculator'!$D$21/'Mortgage Calculator'!$D$6&gt;0.8,E321/'Mortgage Calculator'!$D$6&gt;0.78),ROUND('Mortgage Calculator'!$D$21*'Mortgage Calculator'!$D$15/12,2),0))</f>
        <v>0</v>
      </c>
      <c r="N321" s="36">
        <f>IF(B321="","",1-K321/'Mortgage Calculator'!$D$6)</f>
        <v>0</v>
      </c>
    </row>
    <row r="322" spans="2:14">
      <c r="B322" s="30">
        <f>IF(B321="","",IF(K321&gt;0.005,B321+1,""))</f>
        <v>0</v>
      </c>
      <c r="C322" s="31">
        <f>IF(B322="","",EDATE('Mortgage Calculator'!$D$10,B322-1))</f>
        <v>0</v>
      </c>
      <c r="D322" s="30">
        <f>IF(B322="","",INT((B322-1)/12)+1)</f>
        <v>0</v>
      </c>
      <c r="E322" s="32">
        <f>IF(B322="","",K321)</f>
        <v>0</v>
      </c>
      <c r="F322" s="32">
        <f>IF(B322="","",IF(B322&gt;='Mortgage Calculator'!$D$22,E322+I322,MIN('Mortgage Calculator'!$D$23,E322+I322)))</f>
        <v>0</v>
      </c>
      <c r="G322" s="33"/>
      <c r="H322" s="32">
        <f>IF(B322="","",MAX(0,MIN('Mortgage Calculator'!$D$17+N(G322),E322+I322-F322)))</f>
        <v>0</v>
      </c>
      <c r="I322" s="32">
        <f>IF(B322="","",ROUND(E322*'Mortgage Calculator'!$D$8/12,2))</f>
        <v>0</v>
      </c>
      <c r="J322" s="32">
        <f>IF(B322="","",F322+H322-I322)</f>
        <v>0</v>
      </c>
      <c r="K322" s="34">
        <f>IF(B322="","",ROUND(E322-J322,2))</f>
        <v>0</v>
      </c>
      <c r="L322" s="35">
        <f>IF(B322="","",L321+I322)</f>
        <v>0</v>
      </c>
      <c r="M322" s="32">
        <f>IF(B322="","",IF(AND('Mortgage Calculator'!$D$21/'Mortgage Calculator'!$D$6&gt;0.8,E322/'Mortgage Calculator'!$D$6&gt;0.78),ROUND('Mortgage Calculator'!$D$21*'Mortgage Calculator'!$D$15/12,2),0))</f>
        <v>0</v>
      </c>
      <c r="N322" s="36">
        <f>IF(B322="","",1-K322/'Mortgage Calculator'!$D$6)</f>
        <v>0</v>
      </c>
    </row>
    <row r="323" spans="2:14">
      <c r="B323" s="30">
        <f>IF(B322="","",IF(K322&gt;0.005,B322+1,""))</f>
        <v>0</v>
      </c>
      <c r="C323" s="31">
        <f>IF(B323="","",EDATE('Mortgage Calculator'!$D$10,B323-1))</f>
        <v>0</v>
      </c>
      <c r="D323" s="30">
        <f>IF(B323="","",INT((B323-1)/12)+1)</f>
        <v>0</v>
      </c>
      <c r="E323" s="32">
        <f>IF(B323="","",K322)</f>
        <v>0</v>
      </c>
      <c r="F323" s="32">
        <f>IF(B323="","",IF(B323&gt;='Mortgage Calculator'!$D$22,E323+I323,MIN('Mortgage Calculator'!$D$23,E323+I323)))</f>
        <v>0</v>
      </c>
      <c r="G323" s="33"/>
      <c r="H323" s="32">
        <f>IF(B323="","",MAX(0,MIN('Mortgage Calculator'!$D$17+N(G323),E323+I323-F323)))</f>
        <v>0</v>
      </c>
      <c r="I323" s="32">
        <f>IF(B323="","",ROUND(E323*'Mortgage Calculator'!$D$8/12,2))</f>
        <v>0</v>
      </c>
      <c r="J323" s="32">
        <f>IF(B323="","",F323+H323-I323)</f>
        <v>0</v>
      </c>
      <c r="K323" s="34">
        <f>IF(B323="","",ROUND(E323-J323,2))</f>
        <v>0</v>
      </c>
      <c r="L323" s="35">
        <f>IF(B323="","",L322+I323)</f>
        <v>0</v>
      </c>
      <c r="M323" s="32">
        <f>IF(B323="","",IF(AND('Mortgage Calculator'!$D$21/'Mortgage Calculator'!$D$6&gt;0.8,E323/'Mortgage Calculator'!$D$6&gt;0.78),ROUND('Mortgage Calculator'!$D$21*'Mortgage Calculator'!$D$15/12,2),0))</f>
        <v>0</v>
      </c>
      <c r="N323" s="36">
        <f>IF(B323="","",1-K323/'Mortgage Calculator'!$D$6)</f>
        <v>0</v>
      </c>
    </row>
    <row r="324" spans="2:14">
      <c r="B324" s="30">
        <f>IF(B323="","",IF(K323&gt;0.005,B323+1,""))</f>
        <v>0</v>
      </c>
      <c r="C324" s="31">
        <f>IF(B324="","",EDATE('Mortgage Calculator'!$D$10,B324-1))</f>
        <v>0</v>
      </c>
      <c r="D324" s="30">
        <f>IF(B324="","",INT((B324-1)/12)+1)</f>
        <v>0</v>
      </c>
      <c r="E324" s="32">
        <f>IF(B324="","",K323)</f>
        <v>0</v>
      </c>
      <c r="F324" s="32">
        <f>IF(B324="","",IF(B324&gt;='Mortgage Calculator'!$D$22,E324+I324,MIN('Mortgage Calculator'!$D$23,E324+I324)))</f>
        <v>0</v>
      </c>
      <c r="G324" s="33"/>
      <c r="H324" s="32">
        <f>IF(B324="","",MAX(0,MIN('Mortgage Calculator'!$D$17+N(G324),E324+I324-F324)))</f>
        <v>0</v>
      </c>
      <c r="I324" s="32">
        <f>IF(B324="","",ROUND(E324*'Mortgage Calculator'!$D$8/12,2))</f>
        <v>0</v>
      </c>
      <c r="J324" s="32">
        <f>IF(B324="","",F324+H324-I324)</f>
        <v>0</v>
      </c>
      <c r="K324" s="34">
        <f>IF(B324="","",ROUND(E324-J324,2))</f>
        <v>0</v>
      </c>
      <c r="L324" s="35">
        <f>IF(B324="","",L323+I324)</f>
        <v>0</v>
      </c>
      <c r="M324" s="32">
        <f>IF(B324="","",IF(AND('Mortgage Calculator'!$D$21/'Mortgage Calculator'!$D$6&gt;0.8,E324/'Mortgage Calculator'!$D$6&gt;0.78),ROUND('Mortgage Calculator'!$D$21*'Mortgage Calculator'!$D$15/12,2),0))</f>
        <v>0</v>
      </c>
      <c r="N324" s="36">
        <f>IF(B324="","",1-K324/'Mortgage Calculator'!$D$6)</f>
        <v>0</v>
      </c>
    </row>
    <row r="325" spans="2:14">
      <c r="B325" s="30">
        <f>IF(B324="","",IF(K324&gt;0.005,B324+1,""))</f>
        <v>0</v>
      </c>
      <c r="C325" s="31">
        <f>IF(B325="","",EDATE('Mortgage Calculator'!$D$10,B325-1))</f>
        <v>0</v>
      </c>
      <c r="D325" s="30">
        <f>IF(B325="","",INT((B325-1)/12)+1)</f>
        <v>0</v>
      </c>
      <c r="E325" s="32">
        <f>IF(B325="","",K324)</f>
        <v>0</v>
      </c>
      <c r="F325" s="32">
        <f>IF(B325="","",IF(B325&gt;='Mortgage Calculator'!$D$22,E325+I325,MIN('Mortgage Calculator'!$D$23,E325+I325)))</f>
        <v>0</v>
      </c>
      <c r="G325" s="33"/>
      <c r="H325" s="32">
        <f>IF(B325="","",MAX(0,MIN('Mortgage Calculator'!$D$17+N(G325),E325+I325-F325)))</f>
        <v>0</v>
      </c>
      <c r="I325" s="32">
        <f>IF(B325="","",ROUND(E325*'Mortgage Calculator'!$D$8/12,2))</f>
        <v>0</v>
      </c>
      <c r="J325" s="32">
        <f>IF(B325="","",F325+H325-I325)</f>
        <v>0</v>
      </c>
      <c r="K325" s="34">
        <f>IF(B325="","",ROUND(E325-J325,2))</f>
        <v>0</v>
      </c>
      <c r="L325" s="35">
        <f>IF(B325="","",L324+I325)</f>
        <v>0</v>
      </c>
      <c r="M325" s="32">
        <f>IF(B325="","",IF(AND('Mortgage Calculator'!$D$21/'Mortgage Calculator'!$D$6&gt;0.8,E325/'Mortgage Calculator'!$D$6&gt;0.78),ROUND('Mortgage Calculator'!$D$21*'Mortgage Calculator'!$D$15/12,2),0))</f>
        <v>0</v>
      </c>
      <c r="N325" s="36">
        <f>IF(B325="","",1-K325/'Mortgage Calculator'!$D$6)</f>
        <v>0</v>
      </c>
    </row>
    <row r="326" spans="2:14">
      <c r="B326" s="30">
        <f>IF(B325="","",IF(K325&gt;0.005,B325+1,""))</f>
        <v>0</v>
      </c>
      <c r="C326" s="31">
        <f>IF(B326="","",EDATE('Mortgage Calculator'!$D$10,B326-1))</f>
        <v>0</v>
      </c>
      <c r="D326" s="30">
        <f>IF(B326="","",INT((B326-1)/12)+1)</f>
        <v>0</v>
      </c>
      <c r="E326" s="32">
        <f>IF(B326="","",K325)</f>
        <v>0</v>
      </c>
      <c r="F326" s="32">
        <f>IF(B326="","",IF(B326&gt;='Mortgage Calculator'!$D$22,E326+I326,MIN('Mortgage Calculator'!$D$23,E326+I326)))</f>
        <v>0</v>
      </c>
      <c r="G326" s="33"/>
      <c r="H326" s="32">
        <f>IF(B326="","",MAX(0,MIN('Mortgage Calculator'!$D$17+N(G326),E326+I326-F326)))</f>
        <v>0</v>
      </c>
      <c r="I326" s="32">
        <f>IF(B326="","",ROUND(E326*'Mortgage Calculator'!$D$8/12,2))</f>
        <v>0</v>
      </c>
      <c r="J326" s="32">
        <f>IF(B326="","",F326+H326-I326)</f>
        <v>0</v>
      </c>
      <c r="K326" s="34">
        <f>IF(B326="","",ROUND(E326-J326,2))</f>
        <v>0</v>
      </c>
      <c r="L326" s="35">
        <f>IF(B326="","",L325+I326)</f>
        <v>0</v>
      </c>
      <c r="M326" s="32">
        <f>IF(B326="","",IF(AND('Mortgage Calculator'!$D$21/'Mortgage Calculator'!$D$6&gt;0.8,E326/'Mortgage Calculator'!$D$6&gt;0.78),ROUND('Mortgage Calculator'!$D$21*'Mortgage Calculator'!$D$15/12,2),0))</f>
        <v>0</v>
      </c>
      <c r="N326" s="36">
        <f>IF(B326="","",1-K326/'Mortgage Calculator'!$D$6)</f>
        <v>0</v>
      </c>
    </row>
    <row r="327" spans="2:14">
      <c r="B327" s="30">
        <f>IF(B326="","",IF(K326&gt;0.005,B326+1,""))</f>
        <v>0</v>
      </c>
      <c r="C327" s="31">
        <f>IF(B327="","",EDATE('Mortgage Calculator'!$D$10,B327-1))</f>
        <v>0</v>
      </c>
      <c r="D327" s="30">
        <f>IF(B327="","",INT((B327-1)/12)+1)</f>
        <v>0</v>
      </c>
      <c r="E327" s="32">
        <f>IF(B327="","",K326)</f>
        <v>0</v>
      </c>
      <c r="F327" s="32">
        <f>IF(B327="","",IF(B327&gt;='Mortgage Calculator'!$D$22,E327+I327,MIN('Mortgage Calculator'!$D$23,E327+I327)))</f>
        <v>0</v>
      </c>
      <c r="G327" s="33"/>
      <c r="H327" s="32">
        <f>IF(B327="","",MAX(0,MIN('Mortgage Calculator'!$D$17+N(G327),E327+I327-F327)))</f>
        <v>0</v>
      </c>
      <c r="I327" s="32">
        <f>IF(B327="","",ROUND(E327*'Mortgage Calculator'!$D$8/12,2))</f>
        <v>0</v>
      </c>
      <c r="J327" s="32">
        <f>IF(B327="","",F327+H327-I327)</f>
        <v>0</v>
      </c>
      <c r="K327" s="34">
        <f>IF(B327="","",ROUND(E327-J327,2))</f>
        <v>0</v>
      </c>
      <c r="L327" s="35">
        <f>IF(B327="","",L326+I327)</f>
        <v>0</v>
      </c>
      <c r="M327" s="32">
        <f>IF(B327="","",IF(AND('Mortgage Calculator'!$D$21/'Mortgage Calculator'!$D$6&gt;0.8,E327/'Mortgage Calculator'!$D$6&gt;0.78),ROUND('Mortgage Calculator'!$D$21*'Mortgage Calculator'!$D$15/12,2),0))</f>
        <v>0</v>
      </c>
      <c r="N327" s="36">
        <f>IF(B327="","",1-K327/'Mortgage Calculator'!$D$6)</f>
        <v>0</v>
      </c>
    </row>
    <row r="328" spans="2:14">
      <c r="B328" s="30">
        <f>IF(B327="","",IF(K327&gt;0.005,B327+1,""))</f>
        <v>0</v>
      </c>
      <c r="C328" s="31">
        <f>IF(B328="","",EDATE('Mortgage Calculator'!$D$10,B328-1))</f>
        <v>0</v>
      </c>
      <c r="D328" s="30">
        <f>IF(B328="","",INT((B328-1)/12)+1)</f>
        <v>0</v>
      </c>
      <c r="E328" s="32">
        <f>IF(B328="","",K327)</f>
        <v>0</v>
      </c>
      <c r="F328" s="32">
        <f>IF(B328="","",IF(B328&gt;='Mortgage Calculator'!$D$22,E328+I328,MIN('Mortgage Calculator'!$D$23,E328+I328)))</f>
        <v>0</v>
      </c>
      <c r="G328" s="33"/>
      <c r="H328" s="32">
        <f>IF(B328="","",MAX(0,MIN('Mortgage Calculator'!$D$17+N(G328),E328+I328-F328)))</f>
        <v>0</v>
      </c>
      <c r="I328" s="32">
        <f>IF(B328="","",ROUND(E328*'Mortgage Calculator'!$D$8/12,2))</f>
        <v>0</v>
      </c>
      <c r="J328" s="32">
        <f>IF(B328="","",F328+H328-I328)</f>
        <v>0</v>
      </c>
      <c r="K328" s="34">
        <f>IF(B328="","",ROUND(E328-J328,2))</f>
        <v>0</v>
      </c>
      <c r="L328" s="35">
        <f>IF(B328="","",L327+I328)</f>
        <v>0</v>
      </c>
      <c r="M328" s="32">
        <f>IF(B328="","",IF(AND('Mortgage Calculator'!$D$21/'Mortgage Calculator'!$D$6&gt;0.8,E328/'Mortgage Calculator'!$D$6&gt;0.78),ROUND('Mortgage Calculator'!$D$21*'Mortgage Calculator'!$D$15/12,2),0))</f>
        <v>0</v>
      </c>
      <c r="N328" s="36">
        <f>IF(B328="","",1-K328/'Mortgage Calculator'!$D$6)</f>
        <v>0</v>
      </c>
    </row>
    <row r="329" spans="2:14">
      <c r="B329" s="30">
        <f>IF(B328="","",IF(K328&gt;0.005,B328+1,""))</f>
        <v>0</v>
      </c>
      <c r="C329" s="31">
        <f>IF(B329="","",EDATE('Mortgage Calculator'!$D$10,B329-1))</f>
        <v>0</v>
      </c>
      <c r="D329" s="30">
        <f>IF(B329="","",INT((B329-1)/12)+1)</f>
        <v>0</v>
      </c>
      <c r="E329" s="32">
        <f>IF(B329="","",K328)</f>
        <v>0</v>
      </c>
      <c r="F329" s="32">
        <f>IF(B329="","",IF(B329&gt;='Mortgage Calculator'!$D$22,E329+I329,MIN('Mortgage Calculator'!$D$23,E329+I329)))</f>
        <v>0</v>
      </c>
      <c r="G329" s="33"/>
      <c r="H329" s="32">
        <f>IF(B329="","",MAX(0,MIN('Mortgage Calculator'!$D$17+N(G329),E329+I329-F329)))</f>
        <v>0</v>
      </c>
      <c r="I329" s="32">
        <f>IF(B329="","",ROUND(E329*'Mortgage Calculator'!$D$8/12,2))</f>
        <v>0</v>
      </c>
      <c r="J329" s="32">
        <f>IF(B329="","",F329+H329-I329)</f>
        <v>0</v>
      </c>
      <c r="K329" s="34">
        <f>IF(B329="","",ROUND(E329-J329,2))</f>
        <v>0</v>
      </c>
      <c r="L329" s="35">
        <f>IF(B329="","",L328+I329)</f>
        <v>0</v>
      </c>
      <c r="M329" s="32">
        <f>IF(B329="","",IF(AND('Mortgage Calculator'!$D$21/'Mortgage Calculator'!$D$6&gt;0.8,E329/'Mortgage Calculator'!$D$6&gt;0.78),ROUND('Mortgage Calculator'!$D$21*'Mortgage Calculator'!$D$15/12,2),0))</f>
        <v>0</v>
      </c>
      <c r="N329" s="36">
        <f>IF(B329="","",1-K329/'Mortgage Calculator'!$D$6)</f>
        <v>0</v>
      </c>
    </row>
    <row r="330" spans="2:14">
      <c r="B330" s="30">
        <f>IF(B329="","",IF(K329&gt;0.005,B329+1,""))</f>
        <v>0</v>
      </c>
      <c r="C330" s="31">
        <f>IF(B330="","",EDATE('Mortgage Calculator'!$D$10,B330-1))</f>
        <v>0</v>
      </c>
      <c r="D330" s="30">
        <f>IF(B330="","",INT((B330-1)/12)+1)</f>
        <v>0</v>
      </c>
      <c r="E330" s="32">
        <f>IF(B330="","",K329)</f>
        <v>0</v>
      </c>
      <c r="F330" s="32">
        <f>IF(B330="","",IF(B330&gt;='Mortgage Calculator'!$D$22,E330+I330,MIN('Mortgage Calculator'!$D$23,E330+I330)))</f>
        <v>0</v>
      </c>
      <c r="G330" s="33"/>
      <c r="H330" s="32">
        <f>IF(B330="","",MAX(0,MIN('Mortgage Calculator'!$D$17+N(G330),E330+I330-F330)))</f>
        <v>0</v>
      </c>
      <c r="I330" s="32">
        <f>IF(B330="","",ROUND(E330*'Mortgage Calculator'!$D$8/12,2))</f>
        <v>0</v>
      </c>
      <c r="J330" s="32">
        <f>IF(B330="","",F330+H330-I330)</f>
        <v>0</v>
      </c>
      <c r="K330" s="34">
        <f>IF(B330="","",ROUND(E330-J330,2))</f>
        <v>0</v>
      </c>
      <c r="L330" s="35">
        <f>IF(B330="","",L329+I330)</f>
        <v>0</v>
      </c>
      <c r="M330" s="32">
        <f>IF(B330="","",IF(AND('Mortgage Calculator'!$D$21/'Mortgage Calculator'!$D$6&gt;0.8,E330/'Mortgage Calculator'!$D$6&gt;0.78),ROUND('Mortgage Calculator'!$D$21*'Mortgage Calculator'!$D$15/12,2),0))</f>
        <v>0</v>
      </c>
      <c r="N330" s="36">
        <f>IF(B330="","",1-K330/'Mortgage Calculator'!$D$6)</f>
        <v>0</v>
      </c>
    </row>
    <row r="331" spans="2:14">
      <c r="B331" s="30">
        <f>IF(B330="","",IF(K330&gt;0.005,B330+1,""))</f>
        <v>0</v>
      </c>
      <c r="C331" s="31">
        <f>IF(B331="","",EDATE('Mortgage Calculator'!$D$10,B331-1))</f>
        <v>0</v>
      </c>
      <c r="D331" s="30">
        <f>IF(B331="","",INT((B331-1)/12)+1)</f>
        <v>0</v>
      </c>
      <c r="E331" s="32">
        <f>IF(B331="","",K330)</f>
        <v>0</v>
      </c>
      <c r="F331" s="32">
        <f>IF(B331="","",IF(B331&gt;='Mortgage Calculator'!$D$22,E331+I331,MIN('Mortgage Calculator'!$D$23,E331+I331)))</f>
        <v>0</v>
      </c>
      <c r="G331" s="33"/>
      <c r="H331" s="32">
        <f>IF(B331="","",MAX(0,MIN('Mortgage Calculator'!$D$17+N(G331),E331+I331-F331)))</f>
        <v>0</v>
      </c>
      <c r="I331" s="32">
        <f>IF(B331="","",ROUND(E331*'Mortgage Calculator'!$D$8/12,2))</f>
        <v>0</v>
      </c>
      <c r="J331" s="32">
        <f>IF(B331="","",F331+H331-I331)</f>
        <v>0</v>
      </c>
      <c r="K331" s="34">
        <f>IF(B331="","",ROUND(E331-J331,2))</f>
        <v>0</v>
      </c>
      <c r="L331" s="35">
        <f>IF(B331="","",L330+I331)</f>
        <v>0</v>
      </c>
      <c r="M331" s="32">
        <f>IF(B331="","",IF(AND('Mortgage Calculator'!$D$21/'Mortgage Calculator'!$D$6&gt;0.8,E331/'Mortgage Calculator'!$D$6&gt;0.78),ROUND('Mortgage Calculator'!$D$21*'Mortgage Calculator'!$D$15/12,2),0))</f>
        <v>0</v>
      </c>
      <c r="N331" s="36">
        <f>IF(B331="","",1-K331/'Mortgage Calculator'!$D$6)</f>
        <v>0</v>
      </c>
    </row>
    <row r="332" spans="2:14">
      <c r="B332" s="30">
        <f>IF(B331="","",IF(K331&gt;0.005,B331+1,""))</f>
        <v>0</v>
      </c>
      <c r="C332" s="31">
        <f>IF(B332="","",EDATE('Mortgage Calculator'!$D$10,B332-1))</f>
        <v>0</v>
      </c>
      <c r="D332" s="30">
        <f>IF(B332="","",INT((B332-1)/12)+1)</f>
        <v>0</v>
      </c>
      <c r="E332" s="32">
        <f>IF(B332="","",K331)</f>
        <v>0</v>
      </c>
      <c r="F332" s="32">
        <f>IF(B332="","",IF(B332&gt;='Mortgage Calculator'!$D$22,E332+I332,MIN('Mortgage Calculator'!$D$23,E332+I332)))</f>
        <v>0</v>
      </c>
      <c r="G332" s="33"/>
      <c r="H332" s="32">
        <f>IF(B332="","",MAX(0,MIN('Mortgage Calculator'!$D$17+N(G332),E332+I332-F332)))</f>
        <v>0</v>
      </c>
      <c r="I332" s="32">
        <f>IF(B332="","",ROUND(E332*'Mortgage Calculator'!$D$8/12,2))</f>
        <v>0</v>
      </c>
      <c r="J332" s="32">
        <f>IF(B332="","",F332+H332-I332)</f>
        <v>0</v>
      </c>
      <c r="K332" s="34">
        <f>IF(B332="","",ROUND(E332-J332,2))</f>
        <v>0</v>
      </c>
      <c r="L332" s="35">
        <f>IF(B332="","",L331+I332)</f>
        <v>0</v>
      </c>
      <c r="M332" s="32">
        <f>IF(B332="","",IF(AND('Mortgage Calculator'!$D$21/'Mortgage Calculator'!$D$6&gt;0.8,E332/'Mortgage Calculator'!$D$6&gt;0.78),ROUND('Mortgage Calculator'!$D$21*'Mortgage Calculator'!$D$15/12,2),0))</f>
        <v>0</v>
      </c>
      <c r="N332" s="36">
        <f>IF(B332="","",1-K332/'Mortgage Calculator'!$D$6)</f>
        <v>0</v>
      </c>
    </row>
    <row r="333" spans="2:14">
      <c r="B333" s="30">
        <f>IF(B332="","",IF(K332&gt;0.005,B332+1,""))</f>
        <v>0</v>
      </c>
      <c r="C333" s="31">
        <f>IF(B333="","",EDATE('Mortgage Calculator'!$D$10,B333-1))</f>
        <v>0</v>
      </c>
      <c r="D333" s="30">
        <f>IF(B333="","",INT((B333-1)/12)+1)</f>
        <v>0</v>
      </c>
      <c r="E333" s="32">
        <f>IF(B333="","",K332)</f>
        <v>0</v>
      </c>
      <c r="F333" s="32">
        <f>IF(B333="","",IF(B333&gt;='Mortgage Calculator'!$D$22,E333+I333,MIN('Mortgage Calculator'!$D$23,E333+I333)))</f>
        <v>0</v>
      </c>
      <c r="G333" s="33"/>
      <c r="H333" s="32">
        <f>IF(B333="","",MAX(0,MIN('Mortgage Calculator'!$D$17+N(G333),E333+I333-F333)))</f>
        <v>0</v>
      </c>
      <c r="I333" s="32">
        <f>IF(B333="","",ROUND(E333*'Mortgage Calculator'!$D$8/12,2))</f>
        <v>0</v>
      </c>
      <c r="J333" s="32">
        <f>IF(B333="","",F333+H333-I333)</f>
        <v>0</v>
      </c>
      <c r="K333" s="34">
        <f>IF(B333="","",ROUND(E333-J333,2))</f>
        <v>0</v>
      </c>
      <c r="L333" s="35">
        <f>IF(B333="","",L332+I333)</f>
        <v>0</v>
      </c>
      <c r="M333" s="32">
        <f>IF(B333="","",IF(AND('Mortgage Calculator'!$D$21/'Mortgage Calculator'!$D$6&gt;0.8,E333/'Mortgage Calculator'!$D$6&gt;0.78),ROUND('Mortgage Calculator'!$D$21*'Mortgage Calculator'!$D$15/12,2),0))</f>
        <v>0</v>
      </c>
      <c r="N333" s="36">
        <f>IF(B333="","",1-K333/'Mortgage Calculator'!$D$6)</f>
        <v>0</v>
      </c>
    </row>
    <row r="334" spans="2:14">
      <c r="B334" s="30">
        <f>IF(B333="","",IF(K333&gt;0.005,B333+1,""))</f>
        <v>0</v>
      </c>
      <c r="C334" s="31">
        <f>IF(B334="","",EDATE('Mortgage Calculator'!$D$10,B334-1))</f>
        <v>0</v>
      </c>
      <c r="D334" s="30">
        <f>IF(B334="","",INT((B334-1)/12)+1)</f>
        <v>0</v>
      </c>
      <c r="E334" s="32">
        <f>IF(B334="","",K333)</f>
        <v>0</v>
      </c>
      <c r="F334" s="32">
        <f>IF(B334="","",IF(B334&gt;='Mortgage Calculator'!$D$22,E334+I334,MIN('Mortgage Calculator'!$D$23,E334+I334)))</f>
        <v>0</v>
      </c>
      <c r="G334" s="33"/>
      <c r="H334" s="32">
        <f>IF(B334="","",MAX(0,MIN('Mortgage Calculator'!$D$17+N(G334),E334+I334-F334)))</f>
        <v>0</v>
      </c>
      <c r="I334" s="32">
        <f>IF(B334="","",ROUND(E334*'Mortgage Calculator'!$D$8/12,2))</f>
        <v>0</v>
      </c>
      <c r="J334" s="32">
        <f>IF(B334="","",F334+H334-I334)</f>
        <v>0</v>
      </c>
      <c r="K334" s="34">
        <f>IF(B334="","",ROUND(E334-J334,2))</f>
        <v>0</v>
      </c>
      <c r="L334" s="35">
        <f>IF(B334="","",L333+I334)</f>
        <v>0</v>
      </c>
      <c r="M334" s="32">
        <f>IF(B334="","",IF(AND('Mortgage Calculator'!$D$21/'Mortgage Calculator'!$D$6&gt;0.8,E334/'Mortgage Calculator'!$D$6&gt;0.78),ROUND('Mortgage Calculator'!$D$21*'Mortgage Calculator'!$D$15/12,2),0))</f>
        <v>0</v>
      </c>
      <c r="N334" s="36">
        <f>IF(B334="","",1-K334/'Mortgage Calculator'!$D$6)</f>
        <v>0</v>
      </c>
    </row>
    <row r="335" spans="2:14">
      <c r="B335" s="30">
        <f>IF(B334="","",IF(K334&gt;0.005,B334+1,""))</f>
        <v>0</v>
      </c>
      <c r="C335" s="31">
        <f>IF(B335="","",EDATE('Mortgage Calculator'!$D$10,B335-1))</f>
        <v>0</v>
      </c>
      <c r="D335" s="30">
        <f>IF(B335="","",INT((B335-1)/12)+1)</f>
        <v>0</v>
      </c>
      <c r="E335" s="32">
        <f>IF(B335="","",K334)</f>
        <v>0</v>
      </c>
      <c r="F335" s="32">
        <f>IF(B335="","",IF(B335&gt;='Mortgage Calculator'!$D$22,E335+I335,MIN('Mortgage Calculator'!$D$23,E335+I335)))</f>
        <v>0</v>
      </c>
      <c r="G335" s="33"/>
      <c r="H335" s="32">
        <f>IF(B335="","",MAX(0,MIN('Mortgage Calculator'!$D$17+N(G335),E335+I335-F335)))</f>
        <v>0</v>
      </c>
      <c r="I335" s="32">
        <f>IF(B335="","",ROUND(E335*'Mortgage Calculator'!$D$8/12,2))</f>
        <v>0</v>
      </c>
      <c r="J335" s="32">
        <f>IF(B335="","",F335+H335-I335)</f>
        <v>0</v>
      </c>
      <c r="K335" s="34">
        <f>IF(B335="","",ROUND(E335-J335,2))</f>
        <v>0</v>
      </c>
      <c r="L335" s="35">
        <f>IF(B335="","",L334+I335)</f>
        <v>0</v>
      </c>
      <c r="M335" s="32">
        <f>IF(B335="","",IF(AND('Mortgage Calculator'!$D$21/'Mortgage Calculator'!$D$6&gt;0.8,E335/'Mortgage Calculator'!$D$6&gt;0.78),ROUND('Mortgage Calculator'!$D$21*'Mortgage Calculator'!$D$15/12,2),0))</f>
        <v>0</v>
      </c>
      <c r="N335" s="36">
        <f>IF(B335="","",1-K335/'Mortgage Calculator'!$D$6)</f>
        <v>0</v>
      </c>
    </row>
    <row r="336" spans="2:14">
      <c r="B336" s="30">
        <f>IF(B335="","",IF(K335&gt;0.005,B335+1,""))</f>
        <v>0</v>
      </c>
      <c r="C336" s="31">
        <f>IF(B336="","",EDATE('Mortgage Calculator'!$D$10,B336-1))</f>
        <v>0</v>
      </c>
      <c r="D336" s="30">
        <f>IF(B336="","",INT((B336-1)/12)+1)</f>
        <v>0</v>
      </c>
      <c r="E336" s="32">
        <f>IF(B336="","",K335)</f>
        <v>0</v>
      </c>
      <c r="F336" s="32">
        <f>IF(B336="","",IF(B336&gt;='Mortgage Calculator'!$D$22,E336+I336,MIN('Mortgage Calculator'!$D$23,E336+I336)))</f>
        <v>0</v>
      </c>
      <c r="G336" s="33"/>
      <c r="H336" s="32">
        <f>IF(B336="","",MAX(0,MIN('Mortgage Calculator'!$D$17+N(G336),E336+I336-F336)))</f>
        <v>0</v>
      </c>
      <c r="I336" s="32">
        <f>IF(B336="","",ROUND(E336*'Mortgage Calculator'!$D$8/12,2))</f>
        <v>0</v>
      </c>
      <c r="J336" s="32">
        <f>IF(B336="","",F336+H336-I336)</f>
        <v>0</v>
      </c>
      <c r="K336" s="34">
        <f>IF(B336="","",ROUND(E336-J336,2))</f>
        <v>0</v>
      </c>
      <c r="L336" s="35">
        <f>IF(B336="","",L335+I336)</f>
        <v>0</v>
      </c>
      <c r="M336" s="32">
        <f>IF(B336="","",IF(AND('Mortgage Calculator'!$D$21/'Mortgage Calculator'!$D$6&gt;0.8,E336/'Mortgage Calculator'!$D$6&gt;0.78),ROUND('Mortgage Calculator'!$D$21*'Mortgage Calculator'!$D$15/12,2),0))</f>
        <v>0</v>
      </c>
      <c r="N336" s="36">
        <f>IF(B336="","",1-K336/'Mortgage Calculator'!$D$6)</f>
        <v>0</v>
      </c>
    </row>
    <row r="337" spans="2:14">
      <c r="B337" s="30">
        <f>IF(B336="","",IF(K336&gt;0.005,B336+1,""))</f>
        <v>0</v>
      </c>
      <c r="C337" s="31">
        <f>IF(B337="","",EDATE('Mortgage Calculator'!$D$10,B337-1))</f>
        <v>0</v>
      </c>
      <c r="D337" s="30">
        <f>IF(B337="","",INT((B337-1)/12)+1)</f>
        <v>0</v>
      </c>
      <c r="E337" s="32">
        <f>IF(B337="","",K336)</f>
        <v>0</v>
      </c>
      <c r="F337" s="32">
        <f>IF(B337="","",IF(B337&gt;='Mortgage Calculator'!$D$22,E337+I337,MIN('Mortgage Calculator'!$D$23,E337+I337)))</f>
        <v>0</v>
      </c>
      <c r="G337" s="33"/>
      <c r="H337" s="32">
        <f>IF(B337="","",MAX(0,MIN('Mortgage Calculator'!$D$17+N(G337),E337+I337-F337)))</f>
        <v>0</v>
      </c>
      <c r="I337" s="32">
        <f>IF(B337="","",ROUND(E337*'Mortgage Calculator'!$D$8/12,2))</f>
        <v>0</v>
      </c>
      <c r="J337" s="32">
        <f>IF(B337="","",F337+H337-I337)</f>
        <v>0</v>
      </c>
      <c r="K337" s="34">
        <f>IF(B337="","",ROUND(E337-J337,2))</f>
        <v>0</v>
      </c>
      <c r="L337" s="35">
        <f>IF(B337="","",L336+I337)</f>
        <v>0</v>
      </c>
      <c r="M337" s="32">
        <f>IF(B337="","",IF(AND('Mortgage Calculator'!$D$21/'Mortgage Calculator'!$D$6&gt;0.8,E337/'Mortgage Calculator'!$D$6&gt;0.78),ROUND('Mortgage Calculator'!$D$21*'Mortgage Calculator'!$D$15/12,2),0))</f>
        <v>0</v>
      </c>
      <c r="N337" s="36">
        <f>IF(B337="","",1-K337/'Mortgage Calculator'!$D$6)</f>
        <v>0</v>
      </c>
    </row>
    <row r="338" spans="2:14">
      <c r="B338" s="30">
        <f>IF(B337="","",IF(K337&gt;0.005,B337+1,""))</f>
        <v>0</v>
      </c>
      <c r="C338" s="31">
        <f>IF(B338="","",EDATE('Mortgage Calculator'!$D$10,B338-1))</f>
        <v>0</v>
      </c>
      <c r="D338" s="30">
        <f>IF(B338="","",INT((B338-1)/12)+1)</f>
        <v>0</v>
      </c>
      <c r="E338" s="32">
        <f>IF(B338="","",K337)</f>
        <v>0</v>
      </c>
      <c r="F338" s="32">
        <f>IF(B338="","",IF(B338&gt;='Mortgage Calculator'!$D$22,E338+I338,MIN('Mortgage Calculator'!$D$23,E338+I338)))</f>
        <v>0</v>
      </c>
      <c r="G338" s="33"/>
      <c r="H338" s="32">
        <f>IF(B338="","",MAX(0,MIN('Mortgage Calculator'!$D$17+N(G338),E338+I338-F338)))</f>
        <v>0</v>
      </c>
      <c r="I338" s="32">
        <f>IF(B338="","",ROUND(E338*'Mortgage Calculator'!$D$8/12,2))</f>
        <v>0</v>
      </c>
      <c r="J338" s="32">
        <f>IF(B338="","",F338+H338-I338)</f>
        <v>0</v>
      </c>
      <c r="K338" s="34">
        <f>IF(B338="","",ROUND(E338-J338,2))</f>
        <v>0</v>
      </c>
      <c r="L338" s="35">
        <f>IF(B338="","",L337+I338)</f>
        <v>0</v>
      </c>
      <c r="M338" s="32">
        <f>IF(B338="","",IF(AND('Mortgage Calculator'!$D$21/'Mortgage Calculator'!$D$6&gt;0.8,E338/'Mortgage Calculator'!$D$6&gt;0.78),ROUND('Mortgage Calculator'!$D$21*'Mortgage Calculator'!$D$15/12,2),0))</f>
        <v>0</v>
      </c>
      <c r="N338" s="36">
        <f>IF(B338="","",1-K338/'Mortgage Calculator'!$D$6)</f>
        <v>0</v>
      </c>
    </row>
    <row r="339" spans="2:14">
      <c r="B339" s="30">
        <f>IF(B338="","",IF(K338&gt;0.005,B338+1,""))</f>
        <v>0</v>
      </c>
      <c r="C339" s="31">
        <f>IF(B339="","",EDATE('Mortgage Calculator'!$D$10,B339-1))</f>
        <v>0</v>
      </c>
      <c r="D339" s="30">
        <f>IF(B339="","",INT((B339-1)/12)+1)</f>
        <v>0</v>
      </c>
      <c r="E339" s="32">
        <f>IF(B339="","",K338)</f>
        <v>0</v>
      </c>
      <c r="F339" s="32">
        <f>IF(B339="","",IF(B339&gt;='Mortgage Calculator'!$D$22,E339+I339,MIN('Mortgage Calculator'!$D$23,E339+I339)))</f>
        <v>0</v>
      </c>
      <c r="G339" s="33"/>
      <c r="H339" s="32">
        <f>IF(B339="","",MAX(0,MIN('Mortgage Calculator'!$D$17+N(G339),E339+I339-F339)))</f>
        <v>0</v>
      </c>
      <c r="I339" s="32">
        <f>IF(B339="","",ROUND(E339*'Mortgage Calculator'!$D$8/12,2))</f>
        <v>0</v>
      </c>
      <c r="J339" s="32">
        <f>IF(B339="","",F339+H339-I339)</f>
        <v>0</v>
      </c>
      <c r="K339" s="34">
        <f>IF(B339="","",ROUND(E339-J339,2))</f>
        <v>0</v>
      </c>
      <c r="L339" s="35">
        <f>IF(B339="","",L338+I339)</f>
        <v>0</v>
      </c>
      <c r="M339" s="32">
        <f>IF(B339="","",IF(AND('Mortgage Calculator'!$D$21/'Mortgage Calculator'!$D$6&gt;0.8,E339/'Mortgage Calculator'!$D$6&gt;0.78),ROUND('Mortgage Calculator'!$D$21*'Mortgage Calculator'!$D$15/12,2),0))</f>
        <v>0</v>
      </c>
      <c r="N339" s="36">
        <f>IF(B339="","",1-K339/'Mortgage Calculator'!$D$6)</f>
        <v>0</v>
      </c>
    </row>
    <row r="340" spans="2:14">
      <c r="B340" s="30">
        <f>IF(B339="","",IF(K339&gt;0.005,B339+1,""))</f>
        <v>0</v>
      </c>
      <c r="C340" s="31">
        <f>IF(B340="","",EDATE('Mortgage Calculator'!$D$10,B340-1))</f>
        <v>0</v>
      </c>
      <c r="D340" s="30">
        <f>IF(B340="","",INT((B340-1)/12)+1)</f>
        <v>0</v>
      </c>
      <c r="E340" s="32">
        <f>IF(B340="","",K339)</f>
        <v>0</v>
      </c>
      <c r="F340" s="32">
        <f>IF(B340="","",IF(B340&gt;='Mortgage Calculator'!$D$22,E340+I340,MIN('Mortgage Calculator'!$D$23,E340+I340)))</f>
        <v>0</v>
      </c>
      <c r="G340" s="33"/>
      <c r="H340" s="32">
        <f>IF(B340="","",MAX(0,MIN('Mortgage Calculator'!$D$17+N(G340),E340+I340-F340)))</f>
        <v>0</v>
      </c>
      <c r="I340" s="32">
        <f>IF(B340="","",ROUND(E340*'Mortgage Calculator'!$D$8/12,2))</f>
        <v>0</v>
      </c>
      <c r="J340" s="32">
        <f>IF(B340="","",F340+H340-I340)</f>
        <v>0</v>
      </c>
      <c r="K340" s="34">
        <f>IF(B340="","",ROUND(E340-J340,2))</f>
        <v>0</v>
      </c>
      <c r="L340" s="35">
        <f>IF(B340="","",L339+I340)</f>
        <v>0</v>
      </c>
      <c r="M340" s="32">
        <f>IF(B340="","",IF(AND('Mortgage Calculator'!$D$21/'Mortgage Calculator'!$D$6&gt;0.8,E340/'Mortgage Calculator'!$D$6&gt;0.78),ROUND('Mortgage Calculator'!$D$21*'Mortgage Calculator'!$D$15/12,2),0))</f>
        <v>0</v>
      </c>
      <c r="N340" s="36">
        <f>IF(B340="","",1-K340/'Mortgage Calculator'!$D$6)</f>
        <v>0</v>
      </c>
    </row>
    <row r="341" spans="2:14">
      <c r="B341" s="30">
        <f>IF(B340="","",IF(K340&gt;0.005,B340+1,""))</f>
        <v>0</v>
      </c>
      <c r="C341" s="31">
        <f>IF(B341="","",EDATE('Mortgage Calculator'!$D$10,B341-1))</f>
        <v>0</v>
      </c>
      <c r="D341" s="30">
        <f>IF(B341="","",INT((B341-1)/12)+1)</f>
        <v>0</v>
      </c>
      <c r="E341" s="32">
        <f>IF(B341="","",K340)</f>
        <v>0</v>
      </c>
      <c r="F341" s="32">
        <f>IF(B341="","",IF(B341&gt;='Mortgage Calculator'!$D$22,E341+I341,MIN('Mortgage Calculator'!$D$23,E341+I341)))</f>
        <v>0</v>
      </c>
      <c r="G341" s="33"/>
      <c r="H341" s="32">
        <f>IF(B341="","",MAX(0,MIN('Mortgage Calculator'!$D$17+N(G341),E341+I341-F341)))</f>
        <v>0</v>
      </c>
      <c r="I341" s="32">
        <f>IF(B341="","",ROUND(E341*'Mortgage Calculator'!$D$8/12,2))</f>
        <v>0</v>
      </c>
      <c r="J341" s="32">
        <f>IF(B341="","",F341+H341-I341)</f>
        <v>0</v>
      </c>
      <c r="K341" s="34">
        <f>IF(B341="","",ROUND(E341-J341,2))</f>
        <v>0</v>
      </c>
      <c r="L341" s="35">
        <f>IF(B341="","",L340+I341)</f>
        <v>0</v>
      </c>
      <c r="M341" s="32">
        <f>IF(B341="","",IF(AND('Mortgage Calculator'!$D$21/'Mortgage Calculator'!$D$6&gt;0.8,E341/'Mortgage Calculator'!$D$6&gt;0.78),ROUND('Mortgage Calculator'!$D$21*'Mortgage Calculator'!$D$15/12,2),0))</f>
        <v>0</v>
      </c>
      <c r="N341" s="36">
        <f>IF(B341="","",1-K341/'Mortgage Calculator'!$D$6)</f>
        <v>0</v>
      </c>
    </row>
    <row r="342" spans="2:14">
      <c r="B342" s="30">
        <f>IF(B341="","",IF(K341&gt;0.005,B341+1,""))</f>
        <v>0</v>
      </c>
      <c r="C342" s="31">
        <f>IF(B342="","",EDATE('Mortgage Calculator'!$D$10,B342-1))</f>
        <v>0</v>
      </c>
      <c r="D342" s="30">
        <f>IF(B342="","",INT((B342-1)/12)+1)</f>
        <v>0</v>
      </c>
      <c r="E342" s="32">
        <f>IF(B342="","",K341)</f>
        <v>0</v>
      </c>
      <c r="F342" s="32">
        <f>IF(B342="","",IF(B342&gt;='Mortgage Calculator'!$D$22,E342+I342,MIN('Mortgage Calculator'!$D$23,E342+I342)))</f>
        <v>0</v>
      </c>
      <c r="G342" s="33"/>
      <c r="H342" s="32">
        <f>IF(B342="","",MAX(0,MIN('Mortgage Calculator'!$D$17+N(G342),E342+I342-F342)))</f>
        <v>0</v>
      </c>
      <c r="I342" s="32">
        <f>IF(B342="","",ROUND(E342*'Mortgage Calculator'!$D$8/12,2))</f>
        <v>0</v>
      </c>
      <c r="J342" s="32">
        <f>IF(B342="","",F342+H342-I342)</f>
        <v>0</v>
      </c>
      <c r="K342" s="34">
        <f>IF(B342="","",ROUND(E342-J342,2))</f>
        <v>0</v>
      </c>
      <c r="L342" s="35">
        <f>IF(B342="","",L341+I342)</f>
        <v>0</v>
      </c>
      <c r="M342" s="32">
        <f>IF(B342="","",IF(AND('Mortgage Calculator'!$D$21/'Mortgage Calculator'!$D$6&gt;0.8,E342/'Mortgage Calculator'!$D$6&gt;0.78),ROUND('Mortgage Calculator'!$D$21*'Mortgage Calculator'!$D$15/12,2),0))</f>
        <v>0</v>
      </c>
      <c r="N342" s="36">
        <f>IF(B342="","",1-K342/'Mortgage Calculator'!$D$6)</f>
        <v>0</v>
      </c>
    </row>
    <row r="343" spans="2:14">
      <c r="B343" s="30">
        <f>IF(B342="","",IF(K342&gt;0.005,B342+1,""))</f>
        <v>0</v>
      </c>
      <c r="C343" s="31">
        <f>IF(B343="","",EDATE('Mortgage Calculator'!$D$10,B343-1))</f>
        <v>0</v>
      </c>
      <c r="D343" s="30">
        <f>IF(B343="","",INT((B343-1)/12)+1)</f>
        <v>0</v>
      </c>
      <c r="E343" s="32">
        <f>IF(B343="","",K342)</f>
        <v>0</v>
      </c>
      <c r="F343" s="32">
        <f>IF(B343="","",IF(B343&gt;='Mortgage Calculator'!$D$22,E343+I343,MIN('Mortgage Calculator'!$D$23,E343+I343)))</f>
        <v>0</v>
      </c>
      <c r="G343" s="33"/>
      <c r="H343" s="32">
        <f>IF(B343="","",MAX(0,MIN('Mortgage Calculator'!$D$17+N(G343),E343+I343-F343)))</f>
        <v>0</v>
      </c>
      <c r="I343" s="32">
        <f>IF(B343="","",ROUND(E343*'Mortgage Calculator'!$D$8/12,2))</f>
        <v>0</v>
      </c>
      <c r="J343" s="32">
        <f>IF(B343="","",F343+H343-I343)</f>
        <v>0</v>
      </c>
      <c r="K343" s="34">
        <f>IF(B343="","",ROUND(E343-J343,2))</f>
        <v>0</v>
      </c>
      <c r="L343" s="35">
        <f>IF(B343="","",L342+I343)</f>
        <v>0</v>
      </c>
      <c r="M343" s="32">
        <f>IF(B343="","",IF(AND('Mortgage Calculator'!$D$21/'Mortgage Calculator'!$D$6&gt;0.8,E343/'Mortgage Calculator'!$D$6&gt;0.78),ROUND('Mortgage Calculator'!$D$21*'Mortgage Calculator'!$D$15/12,2),0))</f>
        <v>0</v>
      </c>
      <c r="N343" s="36">
        <f>IF(B343="","",1-K343/'Mortgage Calculator'!$D$6)</f>
        <v>0</v>
      </c>
    </row>
    <row r="344" spans="2:14">
      <c r="B344" s="30">
        <f>IF(B343="","",IF(K343&gt;0.005,B343+1,""))</f>
        <v>0</v>
      </c>
      <c r="C344" s="31">
        <f>IF(B344="","",EDATE('Mortgage Calculator'!$D$10,B344-1))</f>
        <v>0</v>
      </c>
      <c r="D344" s="30">
        <f>IF(B344="","",INT((B344-1)/12)+1)</f>
        <v>0</v>
      </c>
      <c r="E344" s="32">
        <f>IF(B344="","",K343)</f>
        <v>0</v>
      </c>
      <c r="F344" s="32">
        <f>IF(B344="","",IF(B344&gt;='Mortgage Calculator'!$D$22,E344+I344,MIN('Mortgage Calculator'!$D$23,E344+I344)))</f>
        <v>0</v>
      </c>
      <c r="G344" s="33"/>
      <c r="H344" s="32">
        <f>IF(B344="","",MAX(0,MIN('Mortgage Calculator'!$D$17+N(G344),E344+I344-F344)))</f>
        <v>0</v>
      </c>
      <c r="I344" s="32">
        <f>IF(B344="","",ROUND(E344*'Mortgage Calculator'!$D$8/12,2))</f>
        <v>0</v>
      </c>
      <c r="J344" s="32">
        <f>IF(B344="","",F344+H344-I344)</f>
        <v>0</v>
      </c>
      <c r="K344" s="34">
        <f>IF(B344="","",ROUND(E344-J344,2))</f>
        <v>0</v>
      </c>
      <c r="L344" s="35">
        <f>IF(B344="","",L343+I344)</f>
        <v>0</v>
      </c>
      <c r="M344" s="32">
        <f>IF(B344="","",IF(AND('Mortgage Calculator'!$D$21/'Mortgage Calculator'!$D$6&gt;0.8,E344/'Mortgage Calculator'!$D$6&gt;0.78),ROUND('Mortgage Calculator'!$D$21*'Mortgage Calculator'!$D$15/12,2),0))</f>
        <v>0</v>
      </c>
      <c r="N344" s="36">
        <f>IF(B344="","",1-K344/'Mortgage Calculator'!$D$6)</f>
        <v>0</v>
      </c>
    </row>
    <row r="345" spans="2:14">
      <c r="B345" s="30">
        <f>IF(B344="","",IF(K344&gt;0.005,B344+1,""))</f>
        <v>0</v>
      </c>
      <c r="C345" s="31">
        <f>IF(B345="","",EDATE('Mortgage Calculator'!$D$10,B345-1))</f>
        <v>0</v>
      </c>
      <c r="D345" s="30">
        <f>IF(B345="","",INT((B345-1)/12)+1)</f>
        <v>0</v>
      </c>
      <c r="E345" s="32">
        <f>IF(B345="","",K344)</f>
        <v>0</v>
      </c>
      <c r="F345" s="32">
        <f>IF(B345="","",IF(B345&gt;='Mortgage Calculator'!$D$22,E345+I345,MIN('Mortgage Calculator'!$D$23,E345+I345)))</f>
        <v>0</v>
      </c>
      <c r="G345" s="33"/>
      <c r="H345" s="32">
        <f>IF(B345="","",MAX(0,MIN('Mortgage Calculator'!$D$17+N(G345),E345+I345-F345)))</f>
        <v>0</v>
      </c>
      <c r="I345" s="32">
        <f>IF(B345="","",ROUND(E345*'Mortgage Calculator'!$D$8/12,2))</f>
        <v>0</v>
      </c>
      <c r="J345" s="32">
        <f>IF(B345="","",F345+H345-I345)</f>
        <v>0</v>
      </c>
      <c r="K345" s="34">
        <f>IF(B345="","",ROUND(E345-J345,2))</f>
        <v>0</v>
      </c>
      <c r="L345" s="35">
        <f>IF(B345="","",L344+I345)</f>
        <v>0</v>
      </c>
      <c r="M345" s="32">
        <f>IF(B345="","",IF(AND('Mortgage Calculator'!$D$21/'Mortgage Calculator'!$D$6&gt;0.8,E345/'Mortgage Calculator'!$D$6&gt;0.78),ROUND('Mortgage Calculator'!$D$21*'Mortgage Calculator'!$D$15/12,2),0))</f>
        <v>0</v>
      </c>
      <c r="N345" s="36">
        <f>IF(B345="","",1-K345/'Mortgage Calculator'!$D$6)</f>
        <v>0</v>
      </c>
    </row>
    <row r="346" spans="2:14">
      <c r="B346" s="30">
        <f>IF(B345="","",IF(K345&gt;0.005,B345+1,""))</f>
        <v>0</v>
      </c>
      <c r="C346" s="31">
        <f>IF(B346="","",EDATE('Mortgage Calculator'!$D$10,B346-1))</f>
        <v>0</v>
      </c>
      <c r="D346" s="30">
        <f>IF(B346="","",INT((B346-1)/12)+1)</f>
        <v>0</v>
      </c>
      <c r="E346" s="32">
        <f>IF(B346="","",K345)</f>
        <v>0</v>
      </c>
      <c r="F346" s="32">
        <f>IF(B346="","",IF(B346&gt;='Mortgage Calculator'!$D$22,E346+I346,MIN('Mortgage Calculator'!$D$23,E346+I346)))</f>
        <v>0</v>
      </c>
      <c r="G346" s="33"/>
      <c r="H346" s="32">
        <f>IF(B346="","",MAX(0,MIN('Mortgage Calculator'!$D$17+N(G346),E346+I346-F346)))</f>
        <v>0</v>
      </c>
      <c r="I346" s="32">
        <f>IF(B346="","",ROUND(E346*'Mortgage Calculator'!$D$8/12,2))</f>
        <v>0</v>
      </c>
      <c r="J346" s="32">
        <f>IF(B346="","",F346+H346-I346)</f>
        <v>0</v>
      </c>
      <c r="K346" s="34">
        <f>IF(B346="","",ROUND(E346-J346,2))</f>
        <v>0</v>
      </c>
      <c r="L346" s="35">
        <f>IF(B346="","",L345+I346)</f>
        <v>0</v>
      </c>
      <c r="M346" s="32">
        <f>IF(B346="","",IF(AND('Mortgage Calculator'!$D$21/'Mortgage Calculator'!$D$6&gt;0.8,E346/'Mortgage Calculator'!$D$6&gt;0.78),ROUND('Mortgage Calculator'!$D$21*'Mortgage Calculator'!$D$15/12,2),0))</f>
        <v>0</v>
      </c>
      <c r="N346" s="36">
        <f>IF(B346="","",1-K346/'Mortgage Calculator'!$D$6)</f>
        <v>0</v>
      </c>
    </row>
    <row r="347" spans="2:14">
      <c r="B347" s="30">
        <f>IF(B346="","",IF(K346&gt;0.005,B346+1,""))</f>
        <v>0</v>
      </c>
      <c r="C347" s="31">
        <f>IF(B347="","",EDATE('Mortgage Calculator'!$D$10,B347-1))</f>
        <v>0</v>
      </c>
      <c r="D347" s="30">
        <f>IF(B347="","",INT((B347-1)/12)+1)</f>
        <v>0</v>
      </c>
      <c r="E347" s="32">
        <f>IF(B347="","",K346)</f>
        <v>0</v>
      </c>
      <c r="F347" s="32">
        <f>IF(B347="","",IF(B347&gt;='Mortgage Calculator'!$D$22,E347+I347,MIN('Mortgage Calculator'!$D$23,E347+I347)))</f>
        <v>0</v>
      </c>
      <c r="G347" s="33"/>
      <c r="H347" s="32">
        <f>IF(B347="","",MAX(0,MIN('Mortgage Calculator'!$D$17+N(G347),E347+I347-F347)))</f>
        <v>0</v>
      </c>
      <c r="I347" s="32">
        <f>IF(B347="","",ROUND(E347*'Mortgage Calculator'!$D$8/12,2))</f>
        <v>0</v>
      </c>
      <c r="J347" s="32">
        <f>IF(B347="","",F347+H347-I347)</f>
        <v>0</v>
      </c>
      <c r="K347" s="34">
        <f>IF(B347="","",ROUND(E347-J347,2))</f>
        <v>0</v>
      </c>
      <c r="L347" s="35">
        <f>IF(B347="","",L346+I347)</f>
        <v>0</v>
      </c>
      <c r="M347" s="32">
        <f>IF(B347="","",IF(AND('Mortgage Calculator'!$D$21/'Mortgage Calculator'!$D$6&gt;0.8,E347/'Mortgage Calculator'!$D$6&gt;0.78),ROUND('Mortgage Calculator'!$D$21*'Mortgage Calculator'!$D$15/12,2),0))</f>
        <v>0</v>
      </c>
      <c r="N347" s="36">
        <f>IF(B347="","",1-K347/'Mortgage Calculator'!$D$6)</f>
        <v>0</v>
      </c>
    </row>
    <row r="348" spans="2:14">
      <c r="B348" s="30">
        <f>IF(B347="","",IF(K347&gt;0.005,B347+1,""))</f>
        <v>0</v>
      </c>
      <c r="C348" s="31">
        <f>IF(B348="","",EDATE('Mortgage Calculator'!$D$10,B348-1))</f>
        <v>0</v>
      </c>
      <c r="D348" s="30">
        <f>IF(B348="","",INT((B348-1)/12)+1)</f>
        <v>0</v>
      </c>
      <c r="E348" s="32">
        <f>IF(B348="","",K347)</f>
        <v>0</v>
      </c>
      <c r="F348" s="32">
        <f>IF(B348="","",IF(B348&gt;='Mortgage Calculator'!$D$22,E348+I348,MIN('Mortgage Calculator'!$D$23,E348+I348)))</f>
        <v>0</v>
      </c>
      <c r="G348" s="33"/>
      <c r="H348" s="32">
        <f>IF(B348="","",MAX(0,MIN('Mortgage Calculator'!$D$17+N(G348),E348+I348-F348)))</f>
        <v>0</v>
      </c>
      <c r="I348" s="32">
        <f>IF(B348="","",ROUND(E348*'Mortgage Calculator'!$D$8/12,2))</f>
        <v>0</v>
      </c>
      <c r="J348" s="32">
        <f>IF(B348="","",F348+H348-I348)</f>
        <v>0</v>
      </c>
      <c r="K348" s="34">
        <f>IF(B348="","",ROUND(E348-J348,2))</f>
        <v>0</v>
      </c>
      <c r="L348" s="35">
        <f>IF(B348="","",L347+I348)</f>
        <v>0</v>
      </c>
      <c r="M348" s="32">
        <f>IF(B348="","",IF(AND('Mortgage Calculator'!$D$21/'Mortgage Calculator'!$D$6&gt;0.8,E348/'Mortgage Calculator'!$D$6&gt;0.78),ROUND('Mortgage Calculator'!$D$21*'Mortgage Calculator'!$D$15/12,2),0))</f>
        <v>0</v>
      </c>
      <c r="N348" s="36">
        <f>IF(B348="","",1-K348/'Mortgage Calculator'!$D$6)</f>
        <v>0</v>
      </c>
    </row>
    <row r="349" spans="2:14">
      <c r="B349" s="30">
        <f>IF(B348="","",IF(K348&gt;0.005,B348+1,""))</f>
        <v>0</v>
      </c>
      <c r="C349" s="31">
        <f>IF(B349="","",EDATE('Mortgage Calculator'!$D$10,B349-1))</f>
        <v>0</v>
      </c>
      <c r="D349" s="30">
        <f>IF(B349="","",INT((B349-1)/12)+1)</f>
        <v>0</v>
      </c>
      <c r="E349" s="32">
        <f>IF(B349="","",K348)</f>
        <v>0</v>
      </c>
      <c r="F349" s="32">
        <f>IF(B349="","",IF(B349&gt;='Mortgage Calculator'!$D$22,E349+I349,MIN('Mortgage Calculator'!$D$23,E349+I349)))</f>
        <v>0</v>
      </c>
      <c r="G349" s="33"/>
      <c r="H349" s="32">
        <f>IF(B349="","",MAX(0,MIN('Mortgage Calculator'!$D$17+N(G349),E349+I349-F349)))</f>
        <v>0</v>
      </c>
      <c r="I349" s="32">
        <f>IF(B349="","",ROUND(E349*'Mortgage Calculator'!$D$8/12,2))</f>
        <v>0</v>
      </c>
      <c r="J349" s="32">
        <f>IF(B349="","",F349+H349-I349)</f>
        <v>0</v>
      </c>
      <c r="K349" s="34">
        <f>IF(B349="","",ROUND(E349-J349,2))</f>
        <v>0</v>
      </c>
      <c r="L349" s="35">
        <f>IF(B349="","",L348+I349)</f>
        <v>0</v>
      </c>
      <c r="M349" s="32">
        <f>IF(B349="","",IF(AND('Mortgage Calculator'!$D$21/'Mortgage Calculator'!$D$6&gt;0.8,E349/'Mortgage Calculator'!$D$6&gt;0.78),ROUND('Mortgage Calculator'!$D$21*'Mortgage Calculator'!$D$15/12,2),0))</f>
        <v>0</v>
      </c>
      <c r="N349" s="36">
        <f>IF(B349="","",1-K349/'Mortgage Calculator'!$D$6)</f>
        <v>0</v>
      </c>
    </row>
    <row r="350" spans="2:14">
      <c r="B350" s="30">
        <f>IF(B349="","",IF(K349&gt;0.005,B349+1,""))</f>
        <v>0</v>
      </c>
      <c r="C350" s="31">
        <f>IF(B350="","",EDATE('Mortgage Calculator'!$D$10,B350-1))</f>
        <v>0</v>
      </c>
      <c r="D350" s="30">
        <f>IF(B350="","",INT((B350-1)/12)+1)</f>
        <v>0</v>
      </c>
      <c r="E350" s="32">
        <f>IF(B350="","",K349)</f>
        <v>0</v>
      </c>
      <c r="F350" s="32">
        <f>IF(B350="","",IF(B350&gt;='Mortgage Calculator'!$D$22,E350+I350,MIN('Mortgage Calculator'!$D$23,E350+I350)))</f>
        <v>0</v>
      </c>
      <c r="G350" s="33"/>
      <c r="H350" s="32">
        <f>IF(B350="","",MAX(0,MIN('Mortgage Calculator'!$D$17+N(G350),E350+I350-F350)))</f>
        <v>0</v>
      </c>
      <c r="I350" s="32">
        <f>IF(B350="","",ROUND(E350*'Mortgage Calculator'!$D$8/12,2))</f>
        <v>0</v>
      </c>
      <c r="J350" s="32">
        <f>IF(B350="","",F350+H350-I350)</f>
        <v>0</v>
      </c>
      <c r="K350" s="34">
        <f>IF(B350="","",ROUND(E350-J350,2))</f>
        <v>0</v>
      </c>
      <c r="L350" s="35">
        <f>IF(B350="","",L349+I350)</f>
        <v>0</v>
      </c>
      <c r="M350" s="32">
        <f>IF(B350="","",IF(AND('Mortgage Calculator'!$D$21/'Mortgage Calculator'!$D$6&gt;0.8,E350/'Mortgage Calculator'!$D$6&gt;0.78),ROUND('Mortgage Calculator'!$D$21*'Mortgage Calculator'!$D$15/12,2),0))</f>
        <v>0</v>
      </c>
      <c r="N350" s="36">
        <f>IF(B350="","",1-K350/'Mortgage Calculator'!$D$6)</f>
        <v>0</v>
      </c>
    </row>
    <row r="351" spans="2:14">
      <c r="B351" s="30">
        <f>IF(B350="","",IF(K350&gt;0.005,B350+1,""))</f>
        <v>0</v>
      </c>
      <c r="C351" s="31">
        <f>IF(B351="","",EDATE('Mortgage Calculator'!$D$10,B351-1))</f>
        <v>0</v>
      </c>
      <c r="D351" s="30">
        <f>IF(B351="","",INT((B351-1)/12)+1)</f>
        <v>0</v>
      </c>
      <c r="E351" s="32">
        <f>IF(B351="","",K350)</f>
        <v>0</v>
      </c>
      <c r="F351" s="32">
        <f>IF(B351="","",IF(B351&gt;='Mortgage Calculator'!$D$22,E351+I351,MIN('Mortgage Calculator'!$D$23,E351+I351)))</f>
        <v>0</v>
      </c>
      <c r="G351" s="33"/>
      <c r="H351" s="32">
        <f>IF(B351="","",MAX(0,MIN('Mortgage Calculator'!$D$17+N(G351),E351+I351-F351)))</f>
        <v>0</v>
      </c>
      <c r="I351" s="32">
        <f>IF(B351="","",ROUND(E351*'Mortgage Calculator'!$D$8/12,2))</f>
        <v>0</v>
      </c>
      <c r="J351" s="32">
        <f>IF(B351="","",F351+H351-I351)</f>
        <v>0</v>
      </c>
      <c r="K351" s="34">
        <f>IF(B351="","",ROUND(E351-J351,2))</f>
        <v>0</v>
      </c>
      <c r="L351" s="35">
        <f>IF(B351="","",L350+I351)</f>
        <v>0</v>
      </c>
      <c r="M351" s="32">
        <f>IF(B351="","",IF(AND('Mortgage Calculator'!$D$21/'Mortgage Calculator'!$D$6&gt;0.8,E351/'Mortgage Calculator'!$D$6&gt;0.78),ROUND('Mortgage Calculator'!$D$21*'Mortgage Calculator'!$D$15/12,2),0))</f>
        <v>0</v>
      </c>
      <c r="N351" s="36">
        <f>IF(B351="","",1-K351/'Mortgage Calculator'!$D$6)</f>
        <v>0</v>
      </c>
    </row>
    <row r="352" spans="2:14">
      <c r="B352" s="30">
        <f>IF(B351="","",IF(K351&gt;0.005,B351+1,""))</f>
        <v>0</v>
      </c>
      <c r="C352" s="31">
        <f>IF(B352="","",EDATE('Mortgage Calculator'!$D$10,B352-1))</f>
        <v>0</v>
      </c>
      <c r="D352" s="30">
        <f>IF(B352="","",INT((B352-1)/12)+1)</f>
        <v>0</v>
      </c>
      <c r="E352" s="32">
        <f>IF(B352="","",K351)</f>
        <v>0</v>
      </c>
      <c r="F352" s="32">
        <f>IF(B352="","",IF(B352&gt;='Mortgage Calculator'!$D$22,E352+I352,MIN('Mortgage Calculator'!$D$23,E352+I352)))</f>
        <v>0</v>
      </c>
      <c r="G352" s="33"/>
      <c r="H352" s="32">
        <f>IF(B352="","",MAX(0,MIN('Mortgage Calculator'!$D$17+N(G352),E352+I352-F352)))</f>
        <v>0</v>
      </c>
      <c r="I352" s="32">
        <f>IF(B352="","",ROUND(E352*'Mortgage Calculator'!$D$8/12,2))</f>
        <v>0</v>
      </c>
      <c r="J352" s="32">
        <f>IF(B352="","",F352+H352-I352)</f>
        <v>0</v>
      </c>
      <c r="K352" s="34">
        <f>IF(B352="","",ROUND(E352-J352,2))</f>
        <v>0</v>
      </c>
      <c r="L352" s="35">
        <f>IF(B352="","",L351+I352)</f>
        <v>0</v>
      </c>
      <c r="M352" s="32">
        <f>IF(B352="","",IF(AND('Mortgage Calculator'!$D$21/'Mortgage Calculator'!$D$6&gt;0.8,E352/'Mortgage Calculator'!$D$6&gt;0.78),ROUND('Mortgage Calculator'!$D$21*'Mortgage Calculator'!$D$15/12,2),0))</f>
        <v>0</v>
      </c>
      <c r="N352" s="36">
        <f>IF(B352="","",1-K352/'Mortgage Calculator'!$D$6)</f>
        <v>0</v>
      </c>
    </row>
    <row r="353" spans="2:14">
      <c r="B353" s="30">
        <f>IF(B352="","",IF(K352&gt;0.005,B352+1,""))</f>
        <v>0</v>
      </c>
      <c r="C353" s="31">
        <f>IF(B353="","",EDATE('Mortgage Calculator'!$D$10,B353-1))</f>
        <v>0</v>
      </c>
      <c r="D353" s="30">
        <f>IF(B353="","",INT((B353-1)/12)+1)</f>
        <v>0</v>
      </c>
      <c r="E353" s="32">
        <f>IF(B353="","",K352)</f>
        <v>0</v>
      </c>
      <c r="F353" s="32">
        <f>IF(B353="","",IF(B353&gt;='Mortgage Calculator'!$D$22,E353+I353,MIN('Mortgage Calculator'!$D$23,E353+I353)))</f>
        <v>0</v>
      </c>
      <c r="G353" s="33"/>
      <c r="H353" s="32">
        <f>IF(B353="","",MAX(0,MIN('Mortgage Calculator'!$D$17+N(G353),E353+I353-F353)))</f>
        <v>0</v>
      </c>
      <c r="I353" s="32">
        <f>IF(B353="","",ROUND(E353*'Mortgage Calculator'!$D$8/12,2))</f>
        <v>0</v>
      </c>
      <c r="J353" s="32">
        <f>IF(B353="","",F353+H353-I353)</f>
        <v>0</v>
      </c>
      <c r="K353" s="34">
        <f>IF(B353="","",ROUND(E353-J353,2))</f>
        <v>0</v>
      </c>
      <c r="L353" s="35">
        <f>IF(B353="","",L352+I353)</f>
        <v>0</v>
      </c>
      <c r="M353" s="32">
        <f>IF(B353="","",IF(AND('Mortgage Calculator'!$D$21/'Mortgage Calculator'!$D$6&gt;0.8,E353/'Mortgage Calculator'!$D$6&gt;0.78),ROUND('Mortgage Calculator'!$D$21*'Mortgage Calculator'!$D$15/12,2),0))</f>
        <v>0</v>
      </c>
      <c r="N353" s="36">
        <f>IF(B353="","",1-K353/'Mortgage Calculator'!$D$6)</f>
        <v>0</v>
      </c>
    </row>
    <row r="354" spans="2:14">
      <c r="B354" s="30">
        <f>IF(B353="","",IF(K353&gt;0.005,B353+1,""))</f>
        <v>0</v>
      </c>
      <c r="C354" s="31">
        <f>IF(B354="","",EDATE('Mortgage Calculator'!$D$10,B354-1))</f>
        <v>0</v>
      </c>
      <c r="D354" s="30">
        <f>IF(B354="","",INT((B354-1)/12)+1)</f>
        <v>0</v>
      </c>
      <c r="E354" s="32">
        <f>IF(B354="","",K353)</f>
        <v>0</v>
      </c>
      <c r="F354" s="32">
        <f>IF(B354="","",IF(B354&gt;='Mortgage Calculator'!$D$22,E354+I354,MIN('Mortgage Calculator'!$D$23,E354+I354)))</f>
        <v>0</v>
      </c>
      <c r="G354" s="33"/>
      <c r="H354" s="32">
        <f>IF(B354="","",MAX(0,MIN('Mortgage Calculator'!$D$17+N(G354),E354+I354-F354)))</f>
        <v>0</v>
      </c>
      <c r="I354" s="32">
        <f>IF(B354="","",ROUND(E354*'Mortgage Calculator'!$D$8/12,2))</f>
        <v>0</v>
      </c>
      <c r="J354" s="32">
        <f>IF(B354="","",F354+H354-I354)</f>
        <v>0</v>
      </c>
      <c r="K354" s="34">
        <f>IF(B354="","",ROUND(E354-J354,2))</f>
        <v>0</v>
      </c>
      <c r="L354" s="35">
        <f>IF(B354="","",L353+I354)</f>
        <v>0</v>
      </c>
      <c r="M354" s="32">
        <f>IF(B354="","",IF(AND('Mortgage Calculator'!$D$21/'Mortgage Calculator'!$D$6&gt;0.8,E354/'Mortgage Calculator'!$D$6&gt;0.78),ROUND('Mortgage Calculator'!$D$21*'Mortgage Calculator'!$D$15/12,2),0))</f>
        <v>0</v>
      </c>
      <c r="N354" s="36">
        <f>IF(B354="","",1-K354/'Mortgage Calculator'!$D$6)</f>
        <v>0</v>
      </c>
    </row>
    <row r="355" spans="2:14">
      <c r="B355" s="30">
        <f>IF(B354="","",IF(K354&gt;0.005,B354+1,""))</f>
        <v>0</v>
      </c>
      <c r="C355" s="31">
        <f>IF(B355="","",EDATE('Mortgage Calculator'!$D$10,B355-1))</f>
        <v>0</v>
      </c>
      <c r="D355" s="30">
        <f>IF(B355="","",INT((B355-1)/12)+1)</f>
        <v>0</v>
      </c>
      <c r="E355" s="32">
        <f>IF(B355="","",K354)</f>
        <v>0</v>
      </c>
      <c r="F355" s="32">
        <f>IF(B355="","",IF(B355&gt;='Mortgage Calculator'!$D$22,E355+I355,MIN('Mortgage Calculator'!$D$23,E355+I355)))</f>
        <v>0</v>
      </c>
      <c r="G355" s="33"/>
      <c r="H355" s="32">
        <f>IF(B355="","",MAX(0,MIN('Mortgage Calculator'!$D$17+N(G355),E355+I355-F355)))</f>
        <v>0</v>
      </c>
      <c r="I355" s="32">
        <f>IF(B355="","",ROUND(E355*'Mortgage Calculator'!$D$8/12,2))</f>
        <v>0</v>
      </c>
      <c r="J355" s="32">
        <f>IF(B355="","",F355+H355-I355)</f>
        <v>0</v>
      </c>
      <c r="K355" s="34">
        <f>IF(B355="","",ROUND(E355-J355,2))</f>
        <v>0</v>
      </c>
      <c r="L355" s="35">
        <f>IF(B355="","",L354+I355)</f>
        <v>0</v>
      </c>
      <c r="M355" s="32">
        <f>IF(B355="","",IF(AND('Mortgage Calculator'!$D$21/'Mortgage Calculator'!$D$6&gt;0.8,E355/'Mortgage Calculator'!$D$6&gt;0.78),ROUND('Mortgage Calculator'!$D$21*'Mortgage Calculator'!$D$15/12,2),0))</f>
        <v>0</v>
      </c>
      <c r="N355" s="36">
        <f>IF(B355="","",1-K355/'Mortgage Calculator'!$D$6)</f>
        <v>0</v>
      </c>
    </row>
    <row r="356" spans="2:14">
      <c r="B356" s="30">
        <f>IF(B355="","",IF(K355&gt;0.005,B355+1,""))</f>
        <v>0</v>
      </c>
      <c r="C356" s="31">
        <f>IF(B356="","",EDATE('Mortgage Calculator'!$D$10,B356-1))</f>
        <v>0</v>
      </c>
      <c r="D356" s="30">
        <f>IF(B356="","",INT((B356-1)/12)+1)</f>
        <v>0</v>
      </c>
      <c r="E356" s="32">
        <f>IF(B356="","",K355)</f>
        <v>0</v>
      </c>
      <c r="F356" s="32">
        <f>IF(B356="","",IF(B356&gt;='Mortgage Calculator'!$D$22,E356+I356,MIN('Mortgage Calculator'!$D$23,E356+I356)))</f>
        <v>0</v>
      </c>
      <c r="G356" s="33"/>
      <c r="H356" s="32">
        <f>IF(B356="","",MAX(0,MIN('Mortgage Calculator'!$D$17+N(G356),E356+I356-F356)))</f>
        <v>0</v>
      </c>
      <c r="I356" s="32">
        <f>IF(B356="","",ROUND(E356*'Mortgage Calculator'!$D$8/12,2))</f>
        <v>0</v>
      </c>
      <c r="J356" s="32">
        <f>IF(B356="","",F356+H356-I356)</f>
        <v>0</v>
      </c>
      <c r="K356" s="34">
        <f>IF(B356="","",ROUND(E356-J356,2))</f>
        <v>0</v>
      </c>
      <c r="L356" s="35">
        <f>IF(B356="","",L355+I356)</f>
        <v>0</v>
      </c>
      <c r="M356" s="32">
        <f>IF(B356="","",IF(AND('Mortgage Calculator'!$D$21/'Mortgage Calculator'!$D$6&gt;0.8,E356/'Mortgage Calculator'!$D$6&gt;0.78),ROUND('Mortgage Calculator'!$D$21*'Mortgage Calculator'!$D$15/12,2),0))</f>
        <v>0</v>
      </c>
      <c r="N356" s="36">
        <f>IF(B356="","",1-K356/'Mortgage Calculator'!$D$6)</f>
        <v>0</v>
      </c>
    </row>
    <row r="357" spans="2:14">
      <c r="B357" s="30">
        <f>IF(B356="","",IF(K356&gt;0.005,B356+1,""))</f>
        <v>0</v>
      </c>
      <c r="C357" s="31">
        <f>IF(B357="","",EDATE('Mortgage Calculator'!$D$10,B357-1))</f>
        <v>0</v>
      </c>
      <c r="D357" s="30">
        <f>IF(B357="","",INT((B357-1)/12)+1)</f>
        <v>0</v>
      </c>
      <c r="E357" s="32">
        <f>IF(B357="","",K356)</f>
        <v>0</v>
      </c>
      <c r="F357" s="32">
        <f>IF(B357="","",IF(B357&gt;='Mortgage Calculator'!$D$22,E357+I357,MIN('Mortgage Calculator'!$D$23,E357+I357)))</f>
        <v>0</v>
      </c>
      <c r="G357" s="33"/>
      <c r="H357" s="32">
        <f>IF(B357="","",MAX(0,MIN('Mortgage Calculator'!$D$17+N(G357),E357+I357-F357)))</f>
        <v>0</v>
      </c>
      <c r="I357" s="32">
        <f>IF(B357="","",ROUND(E357*'Mortgage Calculator'!$D$8/12,2))</f>
        <v>0</v>
      </c>
      <c r="J357" s="32">
        <f>IF(B357="","",F357+H357-I357)</f>
        <v>0</v>
      </c>
      <c r="K357" s="34">
        <f>IF(B357="","",ROUND(E357-J357,2))</f>
        <v>0</v>
      </c>
      <c r="L357" s="35">
        <f>IF(B357="","",L356+I357)</f>
        <v>0</v>
      </c>
      <c r="M357" s="32">
        <f>IF(B357="","",IF(AND('Mortgage Calculator'!$D$21/'Mortgage Calculator'!$D$6&gt;0.8,E357/'Mortgage Calculator'!$D$6&gt;0.78),ROUND('Mortgage Calculator'!$D$21*'Mortgage Calculator'!$D$15/12,2),0))</f>
        <v>0</v>
      </c>
      <c r="N357" s="36">
        <f>IF(B357="","",1-K357/'Mortgage Calculator'!$D$6)</f>
        <v>0</v>
      </c>
    </row>
    <row r="358" spans="2:14">
      <c r="B358" s="30">
        <f>IF(B357="","",IF(K357&gt;0.005,B357+1,""))</f>
        <v>0</v>
      </c>
      <c r="C358" s="31">
        <f>IF(B358="","",EDATE('Mortgage Calculator'!$D$10,B358-1))</f>
        <v>0</v>
      </c>
      <c r="D358" s="30">
        <f>IF(B358="","",INT((B358-1)/12)+1)</f>
        <v>0</v>
      </c>
      <c r="E358" s="32">
        <f>IF(B358="","",K357)</f>
        <v>0</v>
      </c>
      <c r="F358" s="32">
        <f>IF(B358="","",IF(B358&gt;='Mortgage Calculator'!$D$22,E358+I358,MIN('Mortgage Calculator'!$D$23,E358+I358)))</f>
        <v>0</v>
      </c>
      <c r="G358" s="33"/>
      <c r="H358" s="32">
        <f>IF(B358="","",MAX(0,MIN('Mortgage Calculator'!$D$17+N(G358),E358+I358-F358)))</f>
        <v>0</v>
      </c>
      <c r="I358" s="32">
        <f>IF(B358="","",ROUND(E358*'Mortgage Calculator'!$D$8/12,2))</f>
        <v>0</v>
      </c>
      <c r="J358" s="32">
        <f>IF(B358="","",F358+H358-I358)</f>
        <v>0</v>
      </c>
      <c r="K358" s="34">
        <f>IF(B358="","",ROUND(E358-J358,2))</f>
        <v>0</v>
      </c>
      <c r="L358" s="35">
        <f>IF(B358="","",L357+I358)</f>
        <v>0</v>
      </c>
      <c r="M358" s="32">
        <f>IF(B358="","",IF(AND('Mortgage Calculator'!$D$21/'Mortgage Calculator'!$D$6&gt;0.8,E358/'Mortgage Calculator'!$D$6&gt;0.78),ROUND('Mortgage Calculator'!$D$21*'Mortgage Calculator'!$D$15/12,2),0))</f>
        <v>0</v>
      </c>
      <c r="N358" s="36">
        <f>IF(B358="","",1-K358/'Mortgage Calculator'!$D$6)</f>
        <v>0</v>
      </c>
    </row>
    <row r="359" spans="2:14">
      <c r="B359" s="30">
        <f>IF(B358="","",IF(K358&gt;0.005,B358+1,""))</f>
        <v>0</v>
      </c>
      <c r="C359" s="31">
        <f>IF(B359="","",EDATE('Mortgage Calculator'!$D$10,B359-1))</f>
        <v>0</v>
      </c>
      <c r="D359" s="30">
        <f>IF(B359="","",INT((B359-1)/12)+1)</f>
        <v>0</v>
      </c>
      <c r="E359" s="32">
        <f>IF(B359="","",K358)</f>
        <v>0</v>
      </c>
      <c r="F359" s="32">
        <f>IF(B359="","",IF(B359&gt;='Mortgage Calculator'!$D$22,E359+I359,MIN('Mortgage Calculator'!$D$23,E359+I359)))</f>
        <v>0</v>
      </c>
      <c r="G359" s="33"/>
      <c r="H359" s="32">
        <f>IF(B359="","",MAX(0,MIN('Mortgage Calculator'!$D$17+N(G359),E359+I359-F359)))</f>
        <v>0</v>
      </c>
      <c r="I359" s="32">
        <f>IF(B359="","",ROUND(E359*'Mortgage Calculator'!$D$8/12,2))</f>
        <v>0</v>
      </c>
      <c r="J359" s="32">
        <f>IF(B359="","",F359+H359-I359)</f>
        <v>0</v>
      </c>
      <c r="K359" s="34">
        <f>IF(B359="","",ROUND(E359-J359,2))</f>
        <v>0</v>
      </c>
      <c r="L359" s="35">
        <f>IF(B359="","",L358+I359)</f>
        <v>0</v>
      </c>
      <c r="M359" s="32">
        <f>IF(B359="","",IF(AND('Mortgage Calculator'!$D$21/'Mortgage Calculator'!$D$6&gt;0.8,E359/'Mortgage Calculator'!$D$6&gt;0.78),ROUND('Mortgage Calculator'!$D$21*'Mortgage Calculator'!$D$15/12,2),0))</f>
        <v>0</v>
      </c>
      <c r="N359" s="36">
        <f>IF(B359="","",1-K359/'Mortgage Calculator'!$D$6)</f>
        <v>0</v>
      </c>
    </row>
    <row r="360" spans="2:14">
      <c r="B360" s="30">
        <f>IF(B359="","",IF(K359&gt;0.005,B359+1,""))</f>
        <v>0</v>
      </c>
      <c r="C360" s="31">
        <f>IF(B360="","",EDATE('Mortgage Calculator'!$D$10,B360-1))</f>
        <v>0</v>
      </c>
      <c r="D360" s="30">
        <f>IF(B360="","",INT((B360-1)/12)+1)</f>
        <v>0</v>
      </c>
      <c r="E360" s="32">
        <f>IF(B360="","",K359)</f>
        <v>0</v>
      </c>
      <c r="F360" s="32">
        <f>IF(B360="","",IF(B360&gt;='Mortgage Calculator'!$D$22,E360+I360,MIN('Mortgage Calculator'!$D$23,E360+I360)))</f>
        <v>0</v>
      </c>
      <c r="G360" s="33"/>
      <c r="H360" s="32">
        <f>IF(B360="","",MAX(0,MIN('Mortgage Calculator'!$D$17+N(G360),E360+I360-F360)))</f>
        <v>0</v>
      </c>
      <c r="I360" s="32">
        <f>IF(B360="","",ROUND(E360*'Mortgage Calculator'!$D$8/12,2))</f>
        <v>0</v>
      </c>
      <c r="J360" s="32">
        <f>IF(B360="","",F360+H360-I360)</f>
        <v>0</v>
      </c>
      <c r="K360" s="34">
        <f>IF(B360="","",ROUND(E360-J360,2))</f>
        <v>0</v>
      </c>
      <c r="L360" s="35">
        <f>IF(B360="","",L359+I360)</f>
        <v>0</v>
      </c>
      <c r="M360" s="32">
        <f>IF(B360="","",IF(AND('Mortgage Calculator'!$D$21/'Mortgage Calculator'!$D$6&gt;0.8,E360/'Mortgage Calculator'!$D$6&gt;0.78),ROUND('Mortgage Calculator'!$D$21*'Mortgage Calculator'!$D$15/12,2),0))</f>
        <v>0</v>
      </c>
      <c r="N360" s="36">
        <f>IF(B360="","",1-K360/'Mortgage Calculator'!$D$6)</f>
        <v>0</v>
      </c>
    </row>
    <row r="361" spans="2:14">
      <c r="B361" s="30">
        <f>IF(B360="","",IF(K360&gt;0.005,B360+1,""))</f>
        <v>0</v>
      </c>
      <c r="C361" s="31">
        <f>IF(B361="","",EDATE('Mortgage Calculator'!$D$10,B361-1))</f>
        <v>0</v>
      </c>
      <c r="D361" s="30">
        <f>IF(B361="","",INT((B361-1)/12)+1)</f>
        <v>0</v>
      </c>
      <c r="E361" s="32">
        <f>IF(B361="","",K360)</f>
        <v>0</v>
      </c>
      <c r="F361" s="32">
        <f>IF(B361="","",IF(B361&gt;='Mortgage Calculator'!$D$22,E361+I361,MIN('Mortgage Calculator'!$D$23,E361+I361)))</f>
        <v>0</v>
      </c>
      <c r="G361" s="33"/>
      <c r="H361" s="32">
        <f>IF(B361="","",MAX(0,MIN('Mortgage Calculator'!$D$17+N(G361),E361+I361-F361)))</f>
        <v>0</v>
      </c>
      <c r="I361" s="32">
        <f>IF(B361="","",ROUND(E361*'Mortgage Calculator'!$D$8/12,2))</f>
        <v>0</v>
      </c>
      <c r="J361" s="32">
        <f>IF(B361="","",F361+H361-I361)</f>
        <v>0</v>
      </c>
      <c r="K361" s="34">
        <f>IF(B361="","",ROUND(E361-J361,2))</f>
        <v>0</v>
      </c>
      <c r="L361" s="35">
        <f>IF(B361="","",L360+I361)</f>
        <v>0</v>
      </c>
      <c r="M361" s="32">
        <f>IF(B361="","",IF(AND('Mortgage Calculator'!$D$21/'Mortgage Calculator'!$D$6&gt;0.8,E361/'Mortgage Calculator'!$D$6&gt;0.78),ROUND('Mortgage Calculator'!$D$21*'Mortgage Calculator'!$D$15/12,2),0))</f>
        <v>0</v>
      </c>
      <c r="N361" s="36">
        <f>IF(B361="","",1-K361/'Mortgage Calculator'!$D$6)</f>
        <v>0</v>
      </c>
    </row>
    <row r="362" spans="2:14">
      <c r="B362" s="30">
        <f>IF(B361="","",IF(K361&gt;0.005,B361+1,""))</f>
        <v>0</v>
      </c>
      <c r="C362" s="31">
        <f>IF(B362="","",EDATE('Mortgage Calculator'!$D$10,B362-1))</f>
        <v>0</v>
      </c>
      <c r="D362" s="30">
        <f>IF(B362="","",INT((B362-1)/12)+1)</f>
        <v>0</v>
      </c>
      <c r="E362" s="32">
        <f>IF(B362="","",K361)</f>
        <v>0</v>
      </c>
      <c r="F362" s="32">
        <f>IF(B362="","",IF(B362&gt;='Mortgage Calculator'!$D$22,E362+I362,MIN('Mortgage Calculator'!$D$23,E362+I362)))</f>
        <v>0</v>
      </c>
      <c r="G362" s="33"/>
      <c r="H362" s="32">
        <f>IF(B362="","",MAX(0,MIN('Mortgage Calculator'!$D$17+N(G362),E362+I362-F362)))</f>
        <v>0</v>
      </c>
      <c r="I362" s="32">
        <f>IF(B362="","",ROUND(E362*'Mortgage Calculator'!$D$8/12,2))</f>
        <v>0</v>
      </c>
      <c r="J362" s="32">
        <f>IF(B362="","",F362+H362-I362)</f>
        <v>0</v>
      </c>
      <c r="K362" s="34">
        <f>IF(B362="","",ROUND(E362-J362,2))</f>
        <v>0</v>
      </c>
      <c r="L362" s="35">
        <f>IF(B362="","",L361+I362)</f>
        <v>0</v>
      </c>
      <c r="M362" s="32">
        <f>IF(B362="","",IF(AND('Mortgage Calculator'!$D$21/'Mortgage Calculator'!$D$6&gt;0.8,E362/'Mortgage Calculator'!$D$6&gt;0.78),ROUND('Mortgage Calculator'!$D$21*'Mortgage Calculator'!$D$15/12,2),0))</f>
        <v>0</v>
      </c>
      <c r="N362" s="36">
        <f>IF(B362="","",1-K362/'Mortgage Calculator'!$D$6)</f>
        <v>0</v>
      </c>
    </row>
    <row r="363" spans="2:14">
      <c r="B363" s="30">
        <f>IF(B362="","",IF(K362&gt;0.005,B362+1,""))</f>
        <v>0</v>
      </c>
      <c r="C363" s="31">
        <f>IF(B363="","",EDATE('Mortgage Calculator'!$D$10,B363-1))</f>
        <v>0</v>
      </c>
      <c r="D363" s="30">
        <f>IF(B363="","",INT((B363-1)/12)+1)</f>
        <v>0</v>
      </c>
      <c r="E363" s="32">
        <f>IF(B363="","",K362)</f>
        <v>0</v>
      </c>
      <c r="F363" s="32">
        <f>IF(B363="","",IF(B363&gt;='Mortgage Calculator'!$D$22,E363+I363,MIN('Mortgage Calculator'!$D$23,E363+I363)))</f>
        <v>0</v>
      </c>
      <c r="G363" s="33"/>
      <c r="H363" s="32">
        <f>IF(B363="","",MAX(0,MIN('Mortgage Calculator'!$D$17+N(G363),E363+I363-F363)))</f>
        <v>0</v>
      </c>
      <c r="I363" s="32">
        <f>IF(B363="","",ROUND(E363*'Mortgage Calculator'!$D$8/12,2))</f>
        <v>0</v>
      </c>
      <c r="J363" s="32">
        <f>IF(B363="","",F363+H363-I363)</f>
        <v>0</v>
      </c>
      <c r="K363" s="34">
        <f>IF(B363="","",ROUND(E363-J363,2))</f>
        <v>0</v>
      </c>
      <c r="L363" s="35">
        <f>IF(B363="","",L362+I363)</f>
        <v>0</v>
      </c>
      <c r="M363" s="32">
        <f>IF(B363="","",IF(AND('Mortgage Calculator'!$D$21/'Mortgage Calculator'!$D$6&gt;0.8,E363/'Mortgage Calculator'!$D$6&gt;0.78),ROUND('Mortgage Calculator'!$D$21*'Mortgage Calculator'!$D$15/12,2),0))</f>
        <v>0</v>
      </c>
      <c r="N363" s="36">
        <f>IF(B363="","",1-K363/'Mortgage Calculator'!$D$6)</f>
        <v>0</v>
      </c>
    </row>
    <row r="364" spans="2:14">
      <c r="B364" s="30">
        <f>IF(B363="","",IF(K363&gt;0.005,B363+1,""))</f>
        <v>0</v>
      </c>
      <c r="C364" s="31">
        <f>IF(B364="","",EDATE('Mortgage Calculator'!$D$10,B364-1))</f>
        <v>0</v>
      </c>
      <c r="D364" s="30">
        <f>IF(B364="","",INT((B364-1)/12)+1)</f>
        <v>0</v>
      </c>
      <c r="E364" s="32">
        <f>IF(B364="","",K363)</f>
        <v>0</v>
      </c>
      <c r="F364" s="32">
        <f>IF(B364="","",IF(B364&gt;='Mortgage Calculator'!$D$22,E364+I364,MIN('Mortgage Calculator'!$D$23,E364+I364)))</f>
        <v>0</v>
      </c>
      <c r="G364" s="33"/>
      <c r="H364" s="32">
        <f>IF(B364="","",MAX(0,MIN('Mortgage Calculator'!$D$17+N(G364),E364+I364-F364)))</f>
        <v>0</v>
      </c>
      <c r="I364" s="32">
        <f>IF(B364="","",ROUND(E364*'Mortgage Calculator'!$D$8/12,2))</f>
        <v>0</v>
      </c>
      <c r="J364" s="32">
        <f>IF(B364="","",F364+H364-I364)</f>
        <v>0</v>
      </c>
      <c r="K364" s="34">
        <f>IF(B364="","",ROUND(E364-J364,2))</f>
        <v>0</v>
      </c>
      <c r="L364" s="35">
        <f>IF(B364="","",L363+I364)</f>
        <v>0</v>
      </c>
      <c r="M364" s="32">
        <f>IF(B364="","",IF(AND('Mortgage Calculator'!$D$21/'Mortgage Calculator'!$D$6&gt;0.8,E364/'Mortgage Calculator'!$D$6&gt;0.78),ROUND('Mortgage Calculator'!$D$21*'Mortgage Calculator'!$D$15/12,2),0))</f>
        <v>0</v>
      </c>
      <c r="N364" s="36">
        <f>IF(B364="","",1-K364/'Mortgage Calculator'!$D$6)</f>
        <v>0</v>
      </c>
    </row>
    <row r="365" spans="2:14">
      <c r="B365" s="30">
        <f>IF(B364="","",IF(K364&gt;0.005,B364+1,""))</f>
        <v>0</v>
      </c>
      <c r="C365" s="31">
        <f>IF(B365="","",EDATE('Mortgage Calculator'!$D$10,B365-1))</f>
        <v>0</v>
      </c>
      <c r="D365" s="30">
        <f>IF(B365="","",INT((B365-1)/12)+1)</f>
        <v>0</v>
      </c>
      <c r="E365" s="32">
        <f>IF(B365="","",K364)</f>
        <v>0</v>
      </c>
      <c r="F365" s="32">
        <f>IF(B365="","",IF(B365&gt;='Mortgage Calculator'!$D$22,E365+I365,MIN('Mortgage Calculator'!$D$23,E365+I365)))</f>
        <v>0</v>
      </c>
      <c r="G365" s="33"/>
      <c r="H365" s="32">
        <f>IF(B365="","",MAX(0,MIN('Mortgage Calculator'!$D$17+N(G365),E365+I365-F365)))</f>
        <v>0</v>
      </c>
      <c r="I365" s="32">
        <f>IF(B365="","",ROUND(E365*'Mortgage Calculator'!$D$8/12,2))</f>
        <v>0</v>
      </c>
      <c r="J365" s="32">
        <f>IF(B365="","",F365+H365-I365)</f>
        <v>0</v>
      </c>
      <c r="K365" s="34">
        <f>IF(B365="","",ROUND(E365-J365,2))</f>
        <v>0</v>
      </c>
      <c r="L365" s="35">
        <f>IF(B365="","",L364+I365)</f>
        <v>0</v>
      </c>
      <c r="M365" s="32">
        <f>IF(B365="","",IF(AND('Mortgage Calculator'!$D$21/'Mortgage Calculator'!$D$6&gt;0.8,E365/'Mortgage Calculator'!$D$6&gt;0.78),ROUND('Mortgage Calculator'!$D$21*'Mortgage Calculator'!$D$15/12,2),0))</f>
        <v>0</v>
      </c>
      <c r="N365" s="36">
        <f>IF(B365="","",1-K365/'Mortgage Calculator'!$D$6)</f>
        <v>0</v>
      </c>
    </row>
    <row r="366" spans="2:14">
      <c r="B366" s="30">
        <f>IF(B365="","",IF(K365&gt;0.005,B365+1,""))</f>
        <v>0</v>
      </c>
      <c r="C366" s="31">
        <f>IF(B366="","",EDATE('Mortgage Calculator'!$D$10,B366-1))</f>
        <v>0</v>
      </c>
      <c r="D366" s="30">
        <f>IF(B366="","",INT((B366-1)/12)+1)</f>
        <v>0</v>
      </c>
      <c r="E366" s="32">
        <f>IF(B366="","",K365)</f>
        <v>0</v>
      </c>
      <c r="F366" s="32">
        <f>IF(B366="","",IF(B366&gt;='Mortgage Calculator'!$D$22,E366+I366,MIN('Mortgage Calculator'!$D$23,E366+I366)))</f>
        <v>0</v>
      </c>
      <c r="G366" s="33"/>
      <c r="H366" s="32">
        <f>IF(B366="","",MAX(0,MIN('Mortgage Calculator'!$D$17+N(G366),E366+I366-F366)))</f>
        <v>0</v>
      </c>
      <c r="I366" s="32">
        <f>IF(B366="","",ROUND(E366*'Mortgage Calculator'!$D$8/12,2))</f>
        <v>0</v>
      </c>
      <c r="J366" s="32">
        <f>IF(B366="","",F366+H366-I366)</f>
        <v>0</v>
      </c>
      <c r="K366" s="34">
        <f>IF(B366="","",ROUND(E366-J366,2))</f>
        <v>0</v>
      </c>
      <c r="L366" s="35">
        <f>IF(B366="","",L365+I366)</f>
        <v>0</v>
      </c>
      <c r="M366" s="32">
        <f>IF(B366="","",IF(AND('Mortgage Calculator'!$D$21/'Mortgage Calculator'!$D$6&gt;0.8,E366/'Mortgage Calculator'!$D$6&gt;0.78),ROUND('Mortgage Calculator'!$D$21*'Mortgage Calculator'!$D$15/12,2),0))</f>
        <v>0</v>
      </c>
      <c r="N366" s="36">
        <f>IF(B366="","",1-K366/'Mortgage Calculator'!$D$6)</f>
        <v>0</v>
      </c>
    </row>
    <row r="367" spans="2:14">
      <c r="B367" s="30">
        <f>IF(B366="","",IF(K366&gt;0.005,B366+1,""))</f>
        <v>0</v>
      </c>
      <c r="C367" s="31">
        <f>IF(B367="","",EDATE('Mortgage Calculator'!$D$10,B367-1))</f>
        <v>0</v>
      </c>
      <c r="D367" s="30">
        <f>IF(B367="","",INT((B367-1)/12)+1)</f>
        <v>0</v>
      </c>
      <c r="E367" s="32">
        <f>IF(B367="","",K366)</f>
        <v>0</v>
      </c>
      <c r="F367" s="32">
        <f>IF(B367="","",IF(B367&gt;='Mortgage Calculator'!$D$22,E367+I367,MIN('Mortgage Calculator'!$D$23,E367+I367)))</f>
        <v>0</v>
      </c>
      <c r="G367" s="33"/>
      <c r="H367" s="32">
        <f>IF(B367="","",MAX(0,MIN('Mortgage Calculator'!$D$17+N(G367),E367+I367-F367)))</f>
        <v>0</v>
      </c>
      <c r="I367" s="32">
        <f>IF(B367="","",ROUND(E367*'Mortgage Calculator'!$D$8/12,2))</f>
        <v>0</v>
      </c>
      <c r="J367" s="32">
        <f>IF(B367="","",F367+H367-I367)</f>
        <v>0</v>
      </c>
      <c r="K367" s="34">
        <f>IF(B367="","",ROUND(E367-J367,2))</f>
        <v>0</v>
      </c>
      <c r="L367" s="35">
        <f>IF(B367="","",L366+I367)</f>
        <v>0</v>
      </c>
      <c r="M367" s="32">
        <f>IF(B367="","",IF(AND('Mortgage Calculator'!$D$21/'Mortgage Calculator'!$D$6&gt;0.8,E367/'Mortgage Calculator'!$D$6&gt;0.78),ROUND('Mortgage Calculator'!$D$21*'Mortgage Calculator'!$D$15/12,2),0))</f>
        <v>0</v>
      </c>
      <c r="N367" s="36">
        <f>IF(B367="","",1-K367/'Mortgage Calculator'!$D$6)</f>
        <v>0</v>
      </c>
    </row>
    <row r="368" spans="2:14">
      <c r="B368" s="30">
        <f>IF(B367="","",IF(K367&gt;0.005,B367+1,""))</f>
        <v>0</v>
      </c>
      <c r="C368" s="31">
        <f>IF(B368="","",EDATE('Mortgage Calculator'!$D$10,B368-1))</f>
        <v>0</v>
      </c>
      <c r="D368" s="30">
        <f>IF(B368="","",INT((B368-1)/12)+1)</f>
        <v>0</v>
      </c>
      <c r="E368" s="32">
        <f>IF(B368="","",K367)</f>
        <v>0</v>
      </c>
      <c r="F368" s="32">
        <f>IF(B368="","",IF(B368&gt;='Mortgage Calculator'!$D$22,E368+I368,MIN('Mortgage Calculator'!$D$23,E368+I368)))</f>
        <v>0</v>
      </c>
      <c r="G368" s="33"/>
      <c r="H368" s="32">
        <f>IF(B368="","",MAX(0,MIN('Mortgage Calculator'!$D$17+N(G368),E368+I368-F368)))</f>
        <v>0</v>
      </c>
      <c r="I368" s="32">
        <f>IF(B368="","",ROUND(E368*'Mortgage Calculator'!$D$8/12,2))</f>
        <v>0</v>
      </c>
      <c r="J368" s="32">
        <f>IF(B368="","",F368+H368-I368)</f>
        <v>0</v>
      </c>
      <c r="K368" s="34">
        <f>IF(B368="","",ROUND(E368-J368,2))</f>
        <v>0</v>
      </c>
      <c r="L368" s="35">
        <f>IF(B368="","",L367+I368)</f>
        <v>0</v>
      </c>
      <c r="M368" s="32">
        <f>IF(B368="","",IF(AND('Mortgage Calculator'!$D$21/'Mortgage Calculator'!$D$6&gt;0.8,E368/'Mortgage Calculator'!$D$6&gt;0.78),ROUND('Mortgage Calculator'!$D$21*'Mortgage Calculator'!$D$15/12,2),0))</f>
        <v>0</v>
      </c>
      <c r="N368" s="36">
        <f>IF(B368="","",1-K368/'Mortgage Calculator'!$D$6)</f>
        <v>0</v>
      </c>
    </row>
    <row r="369" spans="2:14">
      <c r="B369" s="30">
        <f>IF(B368="","",IF(K368&gt;0.005,B368+1,""))</f>
        <v>0</v>
      </c>
      <c r="C369" s="31">
        <f>IF(B369="","",EDATE('Mortgage Calculator'!$D$10,B369-1))</f>
        <v>0</v>
      </c>
      <c r="D369" s="30">
        <f>IF(B369="","",INT((B369-1)/12)+1)</f>
        <v>0</v>
      </c>
      <c r="E369" s="32">
        <f>IF(B369="","",K368)</f>
        <v>0</v>
      </c>
      <c r="F369" s="32">
        <f>IF(B369="","",IF(B369&gt;='Mortgage Calculator'!$D$22,E369+I369,MIN('Mortgage Calculator'!$D$23,E369+I369)))</f>
        <v>0</v>
      </c>
      <c r="G369" s="33"/>
      <c r="H369" s="32">
        <f>IF(B369="","",MAX(0,MIN('Mortgage Calculator'!$D$17+N(G369),E369+I369-F369)))</f>
        <v>0</v>
      </c>
      <c r="I369" s="32">
        <f>IF(B369="","",ROUND(E369*'Mortgage Calculator'!$D$8/12,2))</f>
        <v>0</v>
      </c>
      <c r="J369" s="32">
        <f>IF(B369="","",F369+H369-I369)</f>
        <v>0</v>
      </c>
      <c r="K369" s="34">
        <f>IF(B369="","",ROUND(E369-J369,2))</f>
        <v>0</v>
      </c>
      <c r="L369" s="35">
        <f>IF(B369="","",L368+I369)</f>
        <v>0</v>
      </c>
      <c r="M369" s="32">
        <f>IF(B369="","",IF(AND('Mortgage Calculator'!$D$21/'Mortgage Calculator'!$D$6&gt;0.8,E369/'Mortgage Calculator'!$D$6&gt;0.78),ROUND('Mortgage Calculator'!$D$21*'Mortgage Calculator'!$D$15/12,2),0))</f>
        <v>0</v>
      </c>
      <c r="N369" s="36">
        <f>IF(B369="","",1-K369/'Mortgage Calculator'!$D$6)</f>
        <v>0</v>
      </c>
    </row>
    <row r="370" spans="2:14">
      <c r="B370" s="30">
        <f>IF(B369="","",IF(K369&gt;0.005,B369+1,""))</f>
        <v>0</v>
      </c>
      <c r="C370" s="31">
        <f>IF(B370="","",EDATE('Mortgage Calculator'!$D$10,B370-1))</f>
        <v>0</v>
      </c>
      <c r="D370" s="30">
        <f>IF(B370="","",INT((B370-1)/12)+1)</f>
        <v>0</v>
      </c>
      <c r="E370" s="32">
        <f>IF(B370="","",K369)</f>
        <v>0</v>
      </c>
      <c r="F370" s="32">
        <f>IF(B370="","",IF(B370&gt;='Mortgage Calculator'!$D$22,E370+I370,MIN('Mortgage Calculator'!$D$23,E370+I370)))</f>
        <v>0</v>
      </c>
      <c r="G370" s="33"/>
      <c r="H370" s="32">
        <f>IF(B370="","",MAX(0,MIN('Mortgage Calculator'!$D$17+N(G370),E370+I370-F370)))</f>
        <v>0</v>
      </c>
      <c r="I370" s="32">
        <f>IF(B370="","",ROUND(E370*'Mortgage Calculator'!$D$8/12,2))</f>
        <v>0</v>
      </c>
      <c r="J370" s="32">
        <f>IF(B370="","",F370+H370-I370)</f>
        <v>0</v>
      </c>
      <c r="K370" s="34">
        <f>IF(B370="","",ROUND(E370-J370,2))</f>
        <v>0</v>
      </c>
      <c r="L370" s="35">
        <f>IF(B370="","",L369+I370)</f>
        <v>0</v>
      </c>
      <c r="M370" s="32">
        <f>IF(B370="","",IF(AND('Mortgage Calculator'!$D$21/'Mortgage Calculator'!$D$6&gt;0.8,E370/'Mortgage Calculator'!$D$6&gt;0.78),ROUND('Mortgage Calculator'!$D$21*'Mortgage Calculator'!$D$15/12,2),0))</f>
        <v>0</v>
      </c>
      <c r="N370" s="36">
        <f>IF(B370="","",1-K370/'Mortgage Calculator'!$D$6)</f>
        <v>0</v>
      </c>
    </row>
    <row r="371" spans="2:14">
      <c r="B371" s="30">
        <f>IF(B370="","",IF(K370&gt;0.005,B370+1,""))</f>
        <v>0</v>
      </c>
      <c r="C371" s="31">
        <f>IF(B371="","",EDATE('Mortgage Calculator'!$D$10,B371-1))</f>
        <v>0</v>
      </c>
      <c r="D371" s="30">
        <f>IF(B371="","",INT((B371-1)/12)+1)</f>
        <v>0</v>
      </c>
      <c r="E371" s="32">
        <f>IF(B371="","",K370)</f>
        <v>0</v>
      </c>
      <c r="F371" s="32">
        <f>IF(B371="","",IF(B371&gt;='Mortgage Calculator'!$D$22,E371+I371,MIN('Mortgage Calculator'!$D$23,E371+I371)))</f>
        <v>0</v>
      </c>
      <c r="G371" s="33"/>
      <c r="H371" s="32">
        <f>IF(B371="","",MAX(0,MIN('Mortgage Calculator'!$D$17+N(G371),E371+I371-F371)))</f>
        <v>0</v>
      </c>
      <c r="I371" s="32">
        <f>IF(B371="","",ROUND(E371*'Mortgage Calculator'!$D$8/12,2))</f>
        <v>0</v>
      </c>
      <c r="J371" s="32">
        <f>IF(B371="","",F371+H371-I371)</f>
        <v>0</v>
      </c>
      <c r="K371" s="34">
        <f>IF(B371="","",ROUND(E371-J371,2))</f>
        <v>0</v>
      </c>
      <c r="L371" s="35">
        <f>IF(B371="","",L370+I371)</f>
        <v>0</v>
      </c>
      <c r="M371" s="32">
        <f>IF(B371="","",IF(AND('Mortgage Calculator'!$D$21/'Mortgage Calculator'!$D$6&gt;0.8,E371/'Mortgage Calculator'!$D$6&gt;0.78),ROUND('Mortgage Calculator'!$D$21*'Mortgage Calculator'!$D$15/12,2),0))</f>
        <v>0</v>
      </c>
      <c r="N371" s="36">
        <f>IF(B371="","",1-K371/'Mortgage Calculator'!$D$6)</f>
        <v>0</v>
      </c>
    </row>
    <row r="372" spans="2:14">
      <c r="B372" s="30">
        <f>IF(B371="","",IF(K371&gt;0.005,B371+1,""))</f>
        <v>0</v>
      </c>
      <c r="C372" s="31">
        <f>IF(B372="","",EDATE('Mortgage Calculator'!$D$10,B372-1))</f>
        <v>0</v>
      </c>
      <c r="D372" s="30">
        <f>IF(B372="","",INT((B372-1)/12)+1)</f>
        <v>0</v>
      </c>
      <c r="E372" s="32">
        <f>IF(B372="","",K371)</f>
        <v>0</v>
      </c>
      <c r="F372" s="32">
        <f>IF(B372="","",IF(B372&gt;='Mortgage Calculator'!$D$22,E372+I372,MIN('Mortgage Calculator'!$D$23,E372+I372)))</f>
        <v>0</v>
      </c>
      <c r="G372" s="33"/>
      <c r="H372" s="32">
        <f>IF(B372="","",MAX(0,MIN('Mortgage Calculator'!$D$17+N(G372),E372+I372-F372)))</f>
        <v>0</v>
      </c>
      <c r="I372" s="32">
        <f>IF(B372="","",ROUND(E372*'Mortgage Calculator'!$D$8/12,2))</f>
        <v>0</v>
      </c>
      <c r="J372" s="32">
        <f>IF(B372="","",F372+H372-I372)</f>
        <v>0</v>
      </c>
      <c r="K372" s="34">
        <f>IF(B372="","",ROUND(E372-J372,2))</f>
        <v>0</v>
      </c>
      <c r="L372" s="35">
        <f>IF(B372="","",L371+I372)</f>
        <v>0</v>
      </c>
      <c r="M372" s="32">
        <f>IF(B372="","",IF(AND('Mortgage Calculator'!$D$21/'Mortgage Calculator'!$D$6&gt;0.8,E372/'Mortgage Calculator'!$D$6&gt;0.78),ROUND('Mortgage Calculator'!$D$21*'Mortgage Calculator'!$D$15/12,2),0))</f>
        <v>0</v>
      </c>
      <c r="N372" s="36">
        <f>IF(B372="","",1-K372/'Mortgage Calculator'!$D$6)</f>
        <v>0</v>
      </c>
    </row>
    <row r="373" spans="2:14">
      <c r="B373" s="30">
        <f>IF(B372="","",IF(K372&gt;0.005,B372+1,""))</f>
        <v>0</v>
      </c>
      <c r="C373" s="31">
        <f>IF(B373="","",EDATE('Mortgage Calculator'!$D$10,B373-1))</f>
        <v>0</v>
      </c>
      <c r="D373" s="30">
        <f>IF(B373="","",INT((B373-1)/12)+1)</f>
        <v>0</v>
      </c>
      <c r="E373" s="32">
        <f>IF(B373="","",K372)</f>
        <v>0</v>
      </c>
      <c r="F373" s="32">
        <f>IF(B373="","",IF(B373&gt;='Mortgage Calculator'!$D$22,E373+I373,MIN('Mortgage Calculator'!$D$23,E373+I373)))</f>
        <v>0</v>
      </c>
      <c r="G373" s="33"/>
      <c r="H373" s="32">
        <f>IF(B373="","",MAX(0,MIN('Mortgage Calculator'!$D$17+N(G373),E373+I373-F373)))</f>
        <v>0</v>
      </c>
      <c r="I373" s="32">
        <f>IF(B373="","",ROUND(E373*'Mortgage Calculator'!$D$8/12,2))</f>
        <v>0</v>
      </c>
      <c r="J373" s="32">
        <f>IF(B373="","",F373+H373-I373)</f>
        <v>0</v>
      </c>
      <c r="K373" s="34">
        <f>IF(B373="","",ROUND(E373-J373,2))</f>
        <v>0</v>
      </c>
      <c r="L373" s="35">
        <f>IF(B373="","",L372+I373)</f>
        <v>0</v>
      </c>
      <c r="M373" s="32">
        <f>IF(B373="","",IF(AND('Mortgage Calculator'!$D$21/'Mortgage Calculator'!$D$6&gt;0.8,E373/'Mortgage Calculator'!$D$6&gt;0.78),ROUND('Mortgage Calculator'!$D$21*'Mortgage Calculator'!$D$15/12,2),0))</f>
        <v>0</v>
      </c>
      <c r="N373" s="36">
        <f>IF(B373="","",1-K373/'Mortgage Calculator'!$D$6)</f>
        <v>0</v>
      </c>
    </row>
    <row r="374" spans="2:14">
      <c r="B374" s="30">
        <f>IF(B373="","",IF(K373&gt;0.005,B373+1,""))</f>
        <v>0</v>
      </c>
      <c r="C374" s="31">
        <f>IF(B374="","",EDATE('Mortgage Calculator'!$D$10,B374-1))</f>
        <v>0</v>
      </c>
      <c r="D374" s="30">
        <f>IF(B374="","",INT((B374-1)/12)+1)</f>
        <v>0</v>
      </c>
      <c r="E374" s="32">
        <f>IF(B374="","",K373)</f>
        <v>0</v>
      </c>
      <c r="F374" s="32">
        <f>IF(B374="","",IF(B374&gt;='Mortgage Calculator'!$D$22,E374+I374,MIN('Mortgage Calculator'!$D$23,E374+I374)))</f>
        <v>0</v>
      </c>
      <c r="G374" s="33"/>
      <c r="H374" s="32">
        <f>IF(B374="","",MAX(0,MIN('Mortgage Calculator'!$D$17+N(G374),E374+I374-F374)))</f>
        <v>0</v>
      </c>
      <c r="I374" s="32">
        <f>IF(B374="","",ROUND(E374*'Mortgage Calculator'!$D$8/12,2))</f>
        <v>0</v>
      </c>
      <c r="J374" s="32">
        <f>IF(B374="","",F374+H374-I374)</f>
        <v>0</v>
      </c>
      <c r="K374" s="34">
        <f>IF(B374="","",ROUND(E374-J374,2))</f>
        <v>0</v>
      </c>
      <c r="L374" s="35">
        <f>IF(B374="","",L373+I374)</f>
        <v>0</v>
      </c>
      <c r="M374" s="32">
        <f>IF(B374="","",IF(AND('Mortgage Calculator'!$D$21/'Mortgage Calculator'!$D$6&gt;0.8,E374/'Mortgage Calculator'!$D$6&gt;0.78),ROUND('Mortgage Calculator'!$D$21*'Mortgage Calculator'!$D$15/12,2),0))</f>
        <v>0</v>
      </c>
      <c r="N374" s="36">
        <f>IF(B374="","",1-K374/'Mortgage Calculator'!$D$6)</f>
        <v>0</v>
      </c>
    </row>
    <row r="375" spans="2:14">
      <c r="B375" s="30">
        <f>IF(B374="","",IF(K374&gt;0.005,B374+1,""))</f>
        <v>0</v>
      </c>
      <c r="C375" s="31">
        <f>IF(B375="","",EDATE('Mortgage Calculator'!$D$10,B375-1))</f>
        <v>0</v>
      </c>
      <c r="D375" s="30">
        <f>IF(B375="","",INT((B375-1)/12)+1)</f>
        <v>0</v>
      </c>
      <c r="E375" s="32">
        <f>IF(B375="","",K374)</f>
        <v>0</v>
      </c>
      <c r="F375" s="32">
        <f>IF(B375="","",IF(B375&gt;='Mortgage Calculator'!$D$22,E375+I375,MIN('Mortgage Calculator'!$D$23,E375+I375)))</f>
        <v>0</v>
      </c>
      <c r="G375" s="33"/>
      <c r="H375" s="32">
        <f>IF(B375="","",MAX(0,MIN('Mortgage Calculator'!$D$17+N(G375),E375+I375-F375)))</f>
        <v>0</v>
      </c>
      <c r="I375" s="32">
        <f>IF(B375="","",ROUND(E375*'Mortgage Calculator'!$D$8/12,2))</f>
        <v>0</v>
      </c>
      <c r="J375" s="32">
        <f>IF(B375="","",F375+H375-I375)</f>
        <v>0</v>
      </c>
      <c r="K375" s="34">
        <f>IF(B375="","",ROUND(E375-J375,2))</f>
        <v>0</v>
      </c>
      <c r="L375" s="35">
        <f>IF(B375="","",L374+I375)</f>
        <v>0</v>
      </c>
      <c r="M375" s="32">
        <f>IF(B375="","",IF(AND('Mortgage Calculator'!$D$21/'Mortgage Calculator'!$D$6&gt;0.8,E375/'Mortgage Calculator'!$D$6&gt;0.78),ROUND('Mortgage Calculator'!$D$21*'Mortgage Calculator'!$D$15/12,2),0))</f>
        <v>0</v>
      </c>
      <c r="N375" s="36">
        <f>IF(B375="","",1-K375/'Mortgage Calculator'!$D$6)</f>
        <v>0</v>
      </c>
    </row>
    <row r="376" spans="2:14">
      <c r="B376" s="30">
        <f>IF(B375="","",IF(K375&gt;0.005,B375+1,""))</f>
        <v>0</v>
      </c>
      <c r="C376" s="31">
        <f>IF(B376="","",EDATE('Mortgage Calculator'!$D$10,B376-1))</f>
        <v>0</v>
      </c>
      <c r="D376" s="30">
        <f>IF(B376="","",INT((B376-1)/12)+1)</f>
        <v>0</v>
      </c>
      <c r="E376" s="32">
        <f>IF(B376="","",K375)</f>
        <v>0</v>
      </c>
      <c r="F376" s="32">
        <f>IF(B376="","",IF(B376&gt;='Mortgage Calculator'!$D$22,E376+I376,MIN('Mortgage Calculator'!$D$23,E376+I376)))</f>
        <v>0</v>
      </c>
      <c r="G376" s="33"/>
      <c r="H376" s="32">
        <f>IF(B376="","",MAX(0,MIN('Mortgage Calculator'!$D$17+N(G376),E376+I376-F376)))</f>
        <v>0</v>
      </c>
      <c r="I376" s="32">
        <f>IF(B376="","",ROUND(E376*'Mortgage Calculator'!$D$8/12,2))</f>
        <v>0</v>
      </c>
      <c r="J376" s="32">
        <f>IF(B376="","",F376+H376-I376)</f>
        <v>0</v>
      </c>
      <c r="K376" s="34">
        <f>IF(B376="","",ROUND(E376-J376,2))</f>
        <v>0</v>
      </c>
      <c r="L376" s="35">
        <f>IF(B376="","",L375+I376)</f>
        <v>0</v>
      </c>
      <c r="M376" s="32">
        <f>IF(B376="","",IF(AND('Mortgage Calculator'!$D$21/'Mortgage Calculator'!$D$6&gt;0.8,E376/'Mortgage Calculator'!$D$6&gt;0.78),ROUND('Mortgage Calculator'!$D$21*'Mortgage Calculator'!$D$15/12,2),0))</f>
        <v>0</v>
      </c>
      <c r="N376" s="36">
        <f>IF(B376="","",1-K376/'Mortgage Calculator'!$D$6)</f>
        <v>0</v>
      </c>
    </row>
    <row r="377" spans="2:14">
      <c r="B377" s="30">
        <f>IF(B376="","",IF(K376&gt;0.005,B376+1,""))</f>
        <v>0</v>
      </c>
      <c r="C377" s="31">
        <f>IF(B377="","",EDATE('Mortgage Calculator'!$D$10,B377-1))</f>
        <v>0</v>
      </c>
      <c r="D377" s="30">
        <f>IF(B377="","",INT((B377-1)/12)+1)</f>
        <v>0</v>
      </c>
      <c r="E377" s="32">
        <f>IF(B377="","",K376)</f>
        <v>0</v>
      </c>
      <c r="F377" s="32">
        <f>IF(B377="","",IF(B377&gt;='Mortgage Calculator'!$D$22,E377+I377,MIN('Mortgage Calculator'!$D$23,E377+I377)))</f>
        <v>0</v>
      </c>
      <c r="G377" s="33"/>
      <c r="H377" s="32">
        <f>IF(B377="","",MAX(0,MIN('Mortgage Calculator'!$D$17+N(G377),E377+I377-F377)))</f>
        <v>0</v>
      </c>
      <c r="I377" s="32">
        <f>IF(B377="","",ROUND(E377*'Mortgage Calculator'!$D$8/12,2))</f>
        <v>0</v>
      </c>
      <c r="J377" s="32">
        <f>IF(B377="","",F377+H377-I377)</f>
        <v>0</v>
      </c>
      <c r="K377" s="34">
        <f>IF(B377="","",ROUND(E377-J377,2))</f>
        <v>0</v>
      </c>
      <c r="L377" s="35">
        <f>IF(B377="","",L376+I377)</f>
        <v>0</v>
      </c>
      <c r="M377" s="32">
        <f>IF(B377="","",IF(AND('Mortgage Calculator'!$D$21/'Mortgage Calculator'!$D$6&gt;0.8,E377/'Mortgage Calculator'!$D$6&gt;0.78),ROUND('Mortgage Calculator'!$D$21*'Mortgage Calculator'!$D$15/12,2),0))</f>
        <v>0</v>
      </c>
      <c r="N377" s="36">
        <f>IF(B377="","",1-K377/'Mortgage Calculator'!$D$6)</f>
        <v>0</v>
      </c>
    </row>
    <row r="378" spans="2:14">
      <c r="B378" s="30">
        <f>IF(B377="","",IF(K377&gt;0.005,B377+1,""))</f>
        <v>0</v>
      </c>
      <c r="C378" s="31">
        <f>IF(B378="","",EDATE('Mortgage Calculator'!$D$10,B378-1))</f>
        <v>0</v>
      </c>
      <c r="D378" s="30">
        <f>IF(B378="","",INT((B378-1)/12)+1)</f>
        <v>0</v>
      </c>
      <c r="E378" s="32">
        <f>IF(B378="","",K377)</f>
        <v>0</v>
      </c>
      <c r="F378" s="32">
        <f>IF(B378="","",IF(B378&gt;='Mortgage Calculator'!$D$22,E378+I378,MIN('Mortgage Calculator'!$D$23,E378+I378)))</f>
        <v>0</v>
      </c>
      <c r="G378" s="33"/>
      <c r="H378" s="32">
        <f>IF(B378="","",MAX(0,MIN('Mortgage Calculator'!$D$17+N(G378),E378+I378-F378)))</f>
        <v>0</v>
      </c>
      <c r="I378" s="32">
        <f>IF(B378="","",ROUND(E378*'Mortgage Calculator'!$D$8/12,2))</f>
        <v>0</v>
      </c>
      <c r="J378" s="32">
        <f>IF(B378="","",F378+H378-I378)</f>
        <v>0</v>
      </c>
      <c r="K378" s="34">
        <f>IF(B378="","",ROUND(E378-J378,2))</f>
        <v>0</v>
      </c>
      <c r="L378" s="35">
        <f>IF(B378="","",L377+I378)</f>
        <v>0</v>
      </c>
      <c r="M378" s="32">
        <f>IF(B378="","",IF(AND('Mortgage Calculator'!$D$21/'Mortgage Calculator'!$D$6&gt;0.8,E378/'Mortgage Calculator'!$D$6&gt;0.78),ROUND('Mortgage Calculator'!$D$21*'Mortgage Calculator'!$D$15/12,2),0))</f>
        <v>0</v>
      </c>
      <c r="N378" s="36">
        <f>IF(B378="","",1-K378/'Mortgage Calculator'!$D$6)</f>
        <v>0</v>
      </c>
    </row>
    <row r="379" spans="2:14">
      <c r="B379" s="30">
        <f>IF(B378="","",IF(K378&gt;0.005,B378+1,""))</f>
        <v>0</v>
      </c>
      <c r="C379" s="31">
        <f>IF(B379="","",EDATE('Mortgage Calculator'!$D$10,B379-1))</f>
        <v>0</v>
      </c>
      <c r="D379" s="30">
        <f>IF(B379="","",INT((B379-1)/12)+1)</f>
        <v>0</v>
      </c>
      <c r="E379" s="32">
        <f>IF(B379="","",K378)</f>
        <v>0</v>
      </c>
      <c r="F379" s="32">
        <f>IF(B379="","",IF(B379&gt;='Mortgage Calculator'!$D$22,E379+I379,MIN('Mortgage Calculator'!$D$23,E379+I379)))</f>
        <v>0</v>
      </c>
      <c r="G379" s="33"/>
      <c r="H379" s="32">
        <f>IF(B379="","",MAX(0,MIN('Mortgage Calculator'!$D$17+N(G379),E379+I379-F379)))</f>
        <v>0</v>
      </c>
      <c r="I379" s="32">
        <f>IF(B379="","",ROUND(E379*'Mortgage Calculator'!$D$8/12,2))</f>
        <v>0</v>
      </c>
      <c r="J379" s="32">
        <f>IF(B379="","",F379+H379-I379)</f>
        <v>0</v>
      </c>
      <c r="K379" s="34">
        <f>IF(B379="","",ROUND(E379-J379,2))</f>
        <v>0</v>
      </c>
      <c r="L379" s="35">
        <f>IF(B379="","",L378+I379)</f>
        <v>0</v>
      </c>
      <c r="M379" s="32">
        <f>IF(B379="","",IF(AND('Mortgage Calculator'!$D$21/'Mortgage Calculator'!$D$6&gt;0.8,E379/'Mortgage Calculator'!$D$6&gt;0.78),ROUND('Mortgage Calculator'!$D$21*'Mortgage Calculator'!$D$15/12,2),0))</f>
        <v>0</v>
      </c>
      <c r="N379" s="36">
        <f>IF(B379="","",1-K379/'Mortgage Calculator'!$D$6)</f>
        <v>0</v>
      </c>
    </row>
    <row r="380" spans="2:14">
      <c r="B380" s="30">
        <f>IF(B379="","",IF(K379&gt;0.005,B379+1,""))</f>
        <v>0</v>
      </c>
      <c r="C380" s="31">
        <f>IF(B380="","",EDATE('Mortgage Calculator'!$D$10,B380-1))</f>
        <v>0</v>
      </c>
      <c r="D380" s="30">
        <f>IF(B380="","",INT((B380-1)/12)+1)</f>
        <v>0</v>
      </c>
      <c r="E380" s="32">
        <f>IF(B380="","",K379)</f>
        <v>0</v>
      </c>
      <c r="F380" s="32">
        <f>IF(B380="","",IF(B380&gt;='Mortgage Calculator'!$D$22,E380+I380,MIN('Mortgage Calculator'!$D$23,E380+I380)))</f>
        <v>0</v>
      </c>
      <c r="G380" s="33"/>
      <c r="H380" s="32">
        <f>IF(B380="","",MAX(0,MIN('Mortgage Calculator'!$D$17+N(G380),E380+I380-F380)))</f>
        <v>0</v>
      </c>
      <c r="I380" s="32">
        <f>IF(B380="","",ROUND(E380*'Mortgage Calculator'!$D$8/12,2))</f>
        <v>0</v>
      </c>
      <c r="J380" s="32">
        <f>IF(B380="","",F380+H380-I380)</f>
        <v>0</v>
      </c>
      <c r="K380" s="34">
        <f>IF(B380="","",ROUND(E380-J380,2))</f>
        <v>0</v>
      </c>
      <c r="L380" s="35">
        <f>IF(B380="","",L379+I380)</f>
        <v>0</v>
      </c>
      <c r="M380" s="32">
        <f>IF(B380="","",IF(AND('Mortgage Calculator'!$D$21/'Mortgage Calculator'!$D$6&gt;0.8,E380/'Mortgage Calculator'!$D$6&gt;0.78),ROUND('Mortgage Calculator'!$D$21*'Mortgage Calculator'!$D$15/12,2),0))</f>
        <v>0</v>
      </c>
      <c r="N380" s="36">
        <f>IF(B380="","",1-K380/'Mortgage Calculator'!$D$6)</f>
        <v>0</v>
      </c>
    </row>
    <row r="381" spans="2:14">
      <c r="B381" s="30">
        <f>IF(B380="","",IF(K380&gt;0.005,B380+1,""))</f>
        <v>0</v>
      </c>
      <c r="C381" s="31">
        <f>IF(B381="","",EDATE('Mortgage Calculator'!$D$10,B381-1))</f>
        <v>0</v>
      </c>
      <c r="D381" s="30">
        <f>IF(B381="","",INT((B381-1)/12)+1)</f>
        <v>0</v>
      </c>
      <c r="E381" s="32">
        <f>IF(B381="","",K380)</f>
        <v>0</v>
      </c>
      <c r="F381" s="32">
        <f>IF(B381="","",IF(B381&gt;='Mortgage Calculator'!$D$22,E381+I381,MIN('Mortgage Calculator'!$D$23,E381+I381)))</f>
        <v>0</v>
      </c>
      <c r="G381" s="33"/>
      <c r="H381" s="32">
        <f>IF(B381="","",MAX(0,MIN('Mortgage Calculator'!$D$17+N(G381),E381+I381-F381)))</f>
        <v>0</v>
      </c>
      <c r="I381" s="32">
        <f>IF(B381="","",ROUND(E381*'Mortgage Calculator'!$D$8/12,2))</f>
        <v>0</v>
      </c>
      <c r="J381" s="32">
        <f>IF(B381="","",F381+H381-I381)</f>
        <v>0</v>
      </c>
      <c r="K381" s="34">
        <f>IF(B381="","",ROUND(E381-J381,2))</f>
        <v>0</v>
      </c>
      <c r="L381" s="35">
        <f>IF(B381="","",L380+I381)</f>
        <v>0</v>
      </c>
      <c r="M381" s="32">
        <f>IF(B381="","",IF(AND('Mortgage Calculator'!$D$21/'Mortgage Calculator'!$D$6&gt;0.8,E381/'Mortgage Calculator'!$D$6&gt;0.78),ROUND('Mortgage Calculator'!$D$21*'Mortgage Calculator'!$D$15/12,2),0))</f>
        <v>0</v>
      </c>
      <c r="N381" s="36">
        <f>IF(B381="","",1-K381/'Mortgage Calculator'!$D$6)</f>
        <v>0</v>
      </c>
    </row>
    <row r="382" spans="2:14">
      <c r="B382" s="30">
        <f>IF(B381="","",IF(K381&gt;0.005,B381+1,""))</f>
        <v>0</v>
      </c>
      <c r="C382" s="31">
        <f>IF(B382="","",EDATE('Mortgage Calculator'!$D$10,B382-1))</f>
        <v>0</v>
      </c>
      <c r="D382" s="30">
        <f>IF(B382="","",INT((B382-1)/12)+1)</f>
        <v>0</v>
      </c>
      <c r="E382" s="32">
        <f>IF(B382="","",K381)</f>
        <v>0</v>
      </c>
      <c r="F382" s="32">
        <f>IF(B382="","",IF(B382&gt;='Mortgage Calculator'!$D$22,E382+I382,MIN('Mortgage Calculator'!$D$23,E382+I382)))</f>
        <v>0</v>
      </c>
      <c r="G382" s="33"/>
      <c r="H382" s="32">
        <f>IF(B382="","",MAX(0,MIN('Mortgage Calculator'!$D$17+N(G382),E382+I382-F382)))</f>
        <v>0</v>
      </c>
      <c r="I382" s="32">
        <f>IF(B382="","",ROUND(E382*'Mortgage Calculator'!$D$8/12,2))</f>
        <v>0</v>
      </c>
      <c r="J382" s="32">
        <f>IF(B382="","",F382+H382-I382)</f>
        <v>0</v>
      </c>
      <c r="K382" s="34">
        <f>IF(B382="","",ROUND(E382-J382,2))</f>
        <v>0</v>
      </c>
      <c r="L382" s="35">
        <f>IF(B382="","",L381+I382)</f>
        <v>0</v>
      </c>
      <c r="M382" s="32">
        <f>IF(B382="","",IF(AND('Mortgage Calculator'!$D$21/'Mortgage Calculator'!$D$6&gt;0.8,E382/'Mortgage Calculator'!$D$6&gt;0.78),ROUND('Mortgage Calculator'!$D$21*'Mortgage Calculator'!$D$15/12,2),0))</f>
        <v>0</v>
      </c>
      <c r="N382" s="36">
        <f>IF(B382="","",1-K382/'Mortgage Calculator'!$D$6)</f>
        <v>0</v>
      </c>
    </row>
    <row r="383" spans="2:14">
      <c r="B383" s="30">
        <f>IF(B382="","",IF(K382&gt;0.005,B382+1,""))</f>
        <v>0</v>
      </c>
      <c r="C383" s="31">
        <f>IF(B383="","",EDATE('Mortgage Calculator'!$D$10,B383-1))</f>
        <v>0</v>
      </c>
      <c r="D383" s="30">
        <f>IF(B383="","",INT((B383-1)/12)+1)</f>
        <v>0</v>
      </c>
      <c r="E383" s="32">
        <f>IF(B383="","",K382)</f>
        <v>0</v>
      </c>
      <c r="F383" s="32">
        <f>IF(B383="","",IF(B383&gt;='Mortgage Calculator'!$D$22,E383+I383,MIN('Mortgage Calculator'!$D$23,E383+I383)))</f>
        <v>0</v>
      </c>
      <c r="G383" s="33"/>
      <c r="H383" s="32">
        <f>IF(B383="","",MAX(0,MIN('Mortgage Calculator'!$D$17+N(G383),E383+I383-F383)))</f>
        <v>0</v>
      </c>
      <c r="I383" s="32">
        <f>IF(B383="","",ROUND(E383*'Mortgage Calculator'!$D$8/12,2))</f>
        <v>0</v>
      </c>
      <c r="J383" s="32">
        <f>IF(B383="","",F383+H383-I383)</f>
        <v>0</v>
      </c>
      <c r="K383" s="34">
        <f>IF(B383="","",ROUND(E383-J383,2))</f>
        <v>0</v>
      </c>
      <c r="L383" s="35">
        <f>IF(B383="","",L382+I383)</f>
        <v>0</v>
      </c>
      <c r="M383" s="32">
        <f>IF(B383="","",IF(AND('Mortgage Calculator'!$D$21/'Mortgage Calculator'!$D$6&gt;0.8,E383/'Mortgage Calculator'!$D$6&gt;0.78),ROUND('Mortgage Calculator'!$D$21*'Mortgage Calculator'!$D$15/12,2),0))</f>
        <v>0</v>
      </c>
      <c r="N383" s="36">
        <f>IF(B383="","",1-K383/'Mortgage Calculator'!$D$6)</f>
        <v>0</v>
      </c>
    </row>
    <row r="384" spans="2:14">
      <c r="B384" s="30">
        <f>IF(B383="","",IF(K383&gt;0.005,B383+1,""))</f>
        <v>0</v>
      </c>
      <c r="C384" s="31">
        <f>IF(B384="","",EDATE('Mortgage Calculator'!$D$10,B384-1))</f>
        <v>0</v>
      </c>
      <c r="D384" s="30">
        <f>IF(B384="","",INT((B384-1)/12)+1)</f>
        <v>0</v>
      </c>
      <c r="E384" s="32">
        <f>IF(B384="","",K383)</f>
        <v>0</v>
      </c>
      <c r="F384" s="32">
        <f>IF(B384="","",IF(B384&gt;='Mortgage Calculator'!$D$22,E384+I384,MIN('Mortgage Calculator'!$D$23,E384+I384)))</f>
        <v>0</v>
      </c>
      <c r="G384" s="33"/>
      <c r="H384" s="32">
        <f>IF(B384="","",MAX(0,MIN('Mortgage Calculator'!$D$17+N(G384),E384+I384-F384)))</f>
        <v>0</v>
      </c>
      <c r="I384" s="32">
        <f>IF(B384="","",ROUND(E384*'Mortgage Calculator'!$D$8/12,2))</f>
        <v>0</v>
      </c>
      <c r="J384" s="32">
        <f>IF(B384="","",F384+H384-I384)</f>
        <v>0</v>
      </c>
      <c r="K384" s="34">
        <f>IF(B384="","",ROUND(E384-J384,2))</f>
        <v>0</v>
      </c>
      <c r="L384" s="35">
        <f>IF(B384="","",L383+I384)</f>
        <v>0</v>
      </c>
      <c r="M384" s="32">
        <f>IF(B384="","",IF(AND('Mortgage Calculator'!$D$21/'Mortgage Calculator'!$D$6&gt;0.8,E384/'Mortgage Calculator'!$D$6&gt;0.78),ROUND('Mortgage Calculator'!$D$21*'Mortgage Calculator'!$D$15/12,2),0))</f>
        <v>0</v>
      </c>
      <c r="N384" s="36">
        <f>IF(B384="","",1-K384/'Mortgage Calculator'!$D$6)</f>
        <v>0</v>
      </c>
    </row>
    <row r="385" spans="2:14">
      <c r="B385" s="30">
        <f>IF(B384="","",IF(K384&gt;0.005,B384+1,""))</f>
        <v>0</v>
      </c>
      <c r="C385" s="31">
        <f>IF(B385="","",EDATE('Mortgage Calculator'!$D$10,B385-1))</f>
        <v>0</v>
      </c>
      <c r="D385" s="30">
        <f>IF(B385="","",INT((B385-1)/12)+1)</f>
        <v>0</v>
      </c>
      <c r="E385" s="32">
        <f>IF(B385="","",K384)</f>
        <v>0</v>
      </c>
      <c r="F385" s="32">
        <f>IF(B385="","",IF(B385&gt;='Mortgage Calculator'!$D$22,E385+I385,MIN('Mortgage Calculator'!$D$23,E385+I385)))</f>
        <v>0</v>
      </c>
      <c r="G385" s="33"/>
      <c r="H385" s="32">
        <f>IF(B385="","",MAX(0,MIN('Mortgage Calculator'!$D$17+N(G385),E385+I385-F385)))</f>
        <v>0</v>
      </c>
      <c r="I385" s="32">
        <f>IF(B385="","",ROUND(E385*'Mortgage Calculator'!$D$8/12,2))</f>
        <v>0</v>
      </c>
      <c r="J385" s="32">
        <f>IF(B385="","",F385+H385-I385)</f>
        <v>0</v>
      </c>
      <c r="K385" s="34">
        <f>IF(B385="","",ROUND(E385-J385,2))</f>
        <v>0</v>
      </c>
      <c r="L385" s="35">
        <f>IF(B385="","",L384+I385)</f>
        <v>0</v>
      </c>
      <c r="M385" s="32">
        <f>IF(B385="","",IF(AND('Mortgage Calculator'!$D$21/'Mortgage Calculator'!$D$6&gt;0.8,E385/'Mortgage Calculator'!$D$6&gt;0.78),ROUND('Mortgage Calculator'!$D$21*'Mortgage Calculator'!$D$15/12,2),0))</f>
        <v>0</v>
      </c>
      <c r="N385" s="36">
        <f>IF(B385="","",1-K385/'Mortgage Calculator'!$D$6)</f>
        <v>0</v>
      </c>
    </row>
    <row r="386" spans="2:14">
      <c r="B386" s="30">
        <f>IF(B385="","",IF(K385&gt;0.005,B385+1,""))</f>
        <v>0</v>
      </c>
      <c r="C386" s="31">
        <f>IF(B386="","",EDATE('Mortgage Calculator'!$D$10,B386-1))</f>
        <v>0</v>
      </c>
      <c r="D386" s="30">
        <f>IF(B386="","",INT((B386-1)/12)+1)</f>
        <v>0</v>
      </c>
      <c r="E386" s="32">
        <f>IF(B386="","",K385)</f>
        <v>0</v>
      </c>
      <c r="F386" s="32">
        <f>IF(B386="","",IF(B386&gt;='Mortgage Calculator'!$D$22,E386+I386,MIN('Mortgage Calculator'!$D$23,E386+I386)))</f>
        <v>0</v>
      </c>
      <c r="G386" s="33"/>
      <c r="H386" s="32">
        <f>IF(B386="","",MAX(0,MIN('Mortgage Calculator'!$D$17+N(G386),E386+I386-F386)))</f>
        <v>0</v>
      </c>
      <c r="I386" s="32">
        <f>IF(B386="","",ROUND(E386*'Mortgage Calculator'!$D$8/12,2))</f>
        <v>0</v>
      </c>
      <c r="J386" s="32">
        <f>IF(B386="","",F386+H386-I386)</f>
        <v>0</v>
      </c>
      <c r="K386" s="34">
        <f>IF(B386="","",ROUND(E386-J386,2))</f>
        <v>0</v>
      </c>
      <c r="L386" s="35">
        <f>IF(B386="","",L385+I386)</f>
        <v>0</v>
      </c>
      <c r="M386" s="32">
        <f>IF(B386="","",IF(AND('Mortgage Calculator'!$D$21/'Mortgage Calculator'!$D$6&gt;0.8,E386/'Mortgage Calculator'!$D$6&gt;0.78),ROUND('Mortgage Calculator'!$D$21*'Mortgage Calculator'!$D$15/12,2),0))</f>
        <v>0</v>
      </c>
      <c r="N386" s="36">
        <f>IF(B386="","",1-K386/'Mortgage Calculator'!$D$6)</f>
        <v>0</v>
      </c>
    </row>
    <row r="387" spans="2:14">
      <c r="B387" s="30">
        <f>IF(B386="","",IF(K386&gt;0.005,B386+1,""))</f>
        <v>0</v>
      </c>
      <c r="C387" s="31">
        <f>IF(B387="","",EDATE('Mortgage Calculator'!$D$10,B387-1))</f>
        <v>0</v>
      </c>
      <c r="D387" s="30">
        <f>IF(B387="","",INT((B387-1)/12)+1)</f>
        <v>0</v>
      </c>
      <c r="E387" s="32">
        <f>IF(B387="","",K386)</f>
        <v>0</v>
      </c>
      <c r="F387" s="32">
        <f>IF(B387="","",IF(B387&gt;='Mortgage Calculator'!$D$22,E387+I387,MIN('Mortgage Calculator'!$D$23,E387+I387)))</f>
        <v>0</v>
      </c>
      <c r="G387" s="33"/>
      <c r="H387" s="32">
        <f>IF(B387="","",MAX(0,MIN('Mortgage Calculator'!$D$17+N(G387),E387+I387-F387)))</f>
        <v>0</v>
      </c>
      <c r="I387" s="32">
        <f>IF(B387="","",ROUND(E387*'Mortgage Calculator'!$D$8/12,2))</f>
        <v>0</v>
      </c>
      <c r="J387" s="32">
        <f>IF(B387="","",F387+H387-I387)</f>
        <v>0</v>
      </c>
      <c r="K387" s="34">
        <f>IF(B387="","",ROUND(E387-J387,2))</f>
        <v>0</v>
      </c>
      <c r="L387" s="35">
        <f>IF(B387="","",L386+I387)</f>
        <v>0</v>
      </c>
      <c r="M387" s="32">
        <f>IF(B387="","",IF(AND('Mortgage Calculator'!$D$21/'Mortgage Calculator'!$D$6&gt;0.8,E387/'Mortgage Calculator'!$D$6&gt;0.78),ROUND('Mortgage Calculator'!$D$21*'Mortgage Calculator'!$D$15/12,2),0))</f>
        <v>0</v>
      </c>
      <c r="N387" s="36">
        <f>IF(B387="","",1-K387/'Mortgage Calculator'!$D$6)</f>
        <v>0</v>
      </c>
    </row>
    <row r="388" spans="2:14">
      <c r="B388" s="30">
        <f>IF(B387="","",IF(K387&gt;0.005,B387+1,""))</f>
        <v>0</v>
      </c>
      <c r="C388" s="31">
        <f>IF(B388="","",EDATE('Mortgage Calculator'!$D$10,B388-1))</f>
        <v>0</v>
      </c>
      <c r="D388" s="30">
        <f>IF(B388="","",INT((B388-1)/12)+1)</f>
        <v>0</v>
      </c>
      <c r="E388" s="32">
        <f>IF(B388="","",K387)</f>
        <v>0</v>
      </c>
      <c r="F388" s="32">
        <f>IF(B388="","",IF(B388&gt;='Mortgage Calculator'!$D$22,E388+I388,MIN('Mortgage Calculator'!$D$23,E388+I388)))</f>
        <v>0</v>
      </c>
      <c r="G388" s="33"/>
      <c r="H388" s="32">
        <f>IF(B388="","",MAX(0,MIN('Mortgage Calculator'!$D$17+N(G388),E388+I388-F388)))</f>
        <v>0</v>
      </c>
      <c r="I388" s="32">
        <f>IF(B388="","",ROUND(E388*'Mortgage Calculator'!$D$8/12,2))</f>
        <v>0</v>
      </c>
      <c r="J388" s="32">
        <f>IF(B388="","",F388+H388-I388)</f>
        <v>0</v>
      </c>
      <c r="K388" s="34">
        <f>IF(B388="","",ROUND(E388-J388,2))</f>
        <v>0</v>
      </c>
      <c r="L388" s="35">
        <f>IF(B388="","",L387+I388)</f>
        <v>0</v>
      </c>
      <c r="M388" s="32">
        <f>IF(B388="","",IF(AND('Mortgage Calculator'!$D$21/'Mortgage Calculator'!$D$6&gt;0.8,E388/'Mortgage Calculator'!$D$6&gt;0.78),ROUND('Mortgage Calculator'!$D$21*'Mortgage Calculator'!$D$15/12,2),0))</f>
        <v>0</v>
      </c>
      <c r="N388" s="36">
        <f>IF(B388="","",1-K388/'Mortgage Calculator'!$D$6)</f>
        <v>0</v>
      </c>
    </row>
    <row r="389" spans="2:14">
      <c r="B389" s="30">
        <f>IF(B388="","",IF(K388&gt;0.005,B388+1,""))</f>
        <v>0</v>
      </c>
      <c r="C389" s="31">
        <f>IF(B389="","",EDATE('Mortgage Calculator'!$D$10,B389-1))</f>
        <v>0</v>
      </c>
      <c r="D389" s="30">
        <f>IF(B389="","",INT((B389-1)/12)+1)</f>
        <v>0</v>
      </c>
      <c r="E389" s="32">
        <f>IF(B389="","",K388)</f>
        <v>0</v>
      </c>
      <c r="F389" s="32">
        <f>IF(B389="","",IF(B389&gt;='Mortgage Calculator'!$D$22,E389+I389,MIN('Mortgage Calculator'!$D$23,E389+I389)))</f>
        <v>0</v>
      </c>
      <c r="G389" s="33"/>
      <c r="H389" s="32">
        <f>IF(B389="","",MAX(0,MIN('Mortgage Calculator'!$D$17+N(G389),E389+I389-F389)))</f>
        <v>0</v>
      </c>
      <c r="I389" s="32">
        <f>IF(B389="","",ROUND(E389*'Mortgage Calculator'!$D$8/12,2))</f>
        <v>0</v>
      </c>
      <c r="J389" s="32">
        <f>IF(B389="","",F389+H389-I389)</f>
        <v>0</v>
      </c>
      <c r="K389" s="34">
        <f>IF(B389="","",ROUND(E389-J389,2))</f>
        <v>0</v>
      </c>
      <c r="L389" s="35">
        <f>IF(B389="","",L388+I389)</f>
        <v>0</v>
      </c>
      <c r="M389" s="32">
        <f>IF(B389="","",IF(AND('Mortgage Calculator'!$D$21/'Mortgage Calculator'!$D$6&gt;0.8,E389/'Mortgage Calculator'!$D$6&gt;0.78),ROUND('Mortgage Calculator'!$D$21*'Mortgage Calculator'!$D$15/12,2),0))</f>
        <v>0</v>
      </c>
      <c r="N389" s="36">
        <f>IF(B389="","",1-K389/'Mortgage Calculator'!$D$6)</f>
        <v>0</v>
      </c>
    </row>
    <row r="390" spans="2:14">
      <c r="B390" s="30">
        <f>IF(B389="","",IF(K389&gt;0.005,B389+1,""))</f>
        <v>0</v>
      </c>
      <c r="C390" s="31">
        <f>IF(B390="","",EDATE('Mortgage Calculator'!$D$10,B390-1))</f>
        <v>0</v>
      </c>
      <c r="D390" s="30">
        <f>IF(B390="","",INT((B390-1)/12)+1)</f>
        <v>0</v>
      </c>
      <c r="E390" s="32">
        <f>IF(B390="","",K389)</f>
        <v>0</v>
      </c>
      <c r="F390" s="32">
        <f>IF(B390="","",IF(B390&gt;='Mortgage Calculator'!$D$22,E390+I390,MIN('Mortgage Calculator'!$D$23,E390+I390)))</f>
        <v>0</v>
      </c>
      <c r="G390" s="33"/>
      <c r="H390" s="32">
        <f>IF(B390="","",MAX(0,MIN('Mortgage Calculator'!$D$17+N(G390),E390+I390-F390)))</f>
        <v>0</v>
      </c>
      <c r="I390" s="32">
        <f>IF(B390="","",ROUND(E390*'Mortgage Calculator'!$D$8/12,2))</f>
        <v>0</v>
      </c>
      <c r="J390" s="32">
        <f>IF(B390="","",F390+H390-I390)</f>
        <v>0</v>
      </c>
      <c r="K390" s="34">
        <f>IF(B390="","",ROUND(E390-J390,2))</f>
        <v>0</v>
      </c>
      <c r="L390" s="35">
        <f>IF(B390="","",L389+I390)</f>
        <v>0</v>
      </c>
      <c r="M390" s="32">
        <f>IF(B390="","",IF(AND('Mortgage Calculator'!$D$21/'Mortgage Calculator'!$D$6&gt;0.8,E390/'Mortgage Calculator'!$D$6&gt;0.78),ROUND('Mortgage Calculator'!$D$21*'Mortgage Calculator'!$D$15/12,2),0))</f>
        <v>0</v>
      </c>
      <c r="N390" s="36">
        <f>IF(B390="","",1-K390/'Mortgage Calculator'!$D$6)</f>
        <v>0</v>
      </c>
    </row>
    <row r="391" spans="2:14">
      <c r="B391" s="30">
        <f>IF(B390="","",IF(K390&gt;0.005,B390+1,""))</f>
        <v>0</v>
      </c>
      <c r="C391" s="31">
        <f>IF(B391="","",EDATE('Mortgage Calculator'!$D$10,B391-1))</f>
        <v>0</v>
      </c>
      <c r="D391" s="30">
        <f>IF(B391="","",INT((B391-1)/12)+1)</f>
        <v>0</v>
      </c>
      <c r="E391" s="32">
        <f>IF(B391="","",K390)</f>
        <v>0</v>
      </c>
      <c r="F391" s="32">
        <f>IF(B391="","",IF(B391&gt;='Mortgage Calculator'!$D$22,E391+I391,MIN('Mortgage Calculator'!$D$23,E391+I391)))</f>
        <v>0</v>
      </c>
      <c r="G391" s="33"/>
      <c r="H391" s="32">
        <f>IF(B391="","",MAX(0,MIN('Mortgage Calculator'!$D$17+N(G391),E391+I391-F391)))</f>
        <v>0</v>
      </c>
      <c r="I391" s="32">
        <f>IF(B391="","",ROUND(E391*'Mortgage Calculator'!$D$8/12,2))</f>
        <v>0</v>
      </c>
      <c r="J391" s="32">
        <f>IF(B391="","",F391+H391-I391)</f>
        <v>0</v>
      </c>
      <c r="K391" s="34">
        <f>IF(B391="","",ROUND(E391-J391,2))</f>
        <v>0</v>
      </c>
      <c r="L391" s="35">
        <f>IF(B391="","",L390+I391)</f>
        <v>0</v>
      </c>
      <c r="M391" s="32">
        <f>IF(B391="","",IF(AND('Mortgage Calculator'!$D$21/'Mortgage Calculator'!$D$6&gt;0.8,E391/'Mortgage Calculator'!$D$6&gt;0.78),ROUND('Mortgage Calculator'!$D$21*'Mortgage Calculator'!$D$15/12,2),0))</f>
        <v>0</v>
      </c>
      <c r="N391" s="36">
        <f>IF(B391="","",1-K391/'Mortgage Calculator'!$D$6)</f>
        <v>0</v>
      </c>
    </row>
    <row r="392" spans="2:14">
      <c r="B392" s="30">
        <f>IF(B391="","",IF(K391&gt;0.005,B391+1,""))</f>
        <v>0</v>
      </c>
      <c r="C392" s="31">
        <f>IF(B392="","",EDATE('Mortgage Calculator'!$D$10,B392-1))</f>
        <v>0</v>
      </c>
      <c r="D392" s="30">
        <f>IF(B392="","",INT((B392-1)/12)+1)</f>
        <v>0</v>
      </c>
      <c r="E392" s="32">
        <f>IF(B392="","",K391)</f>
        <v>0</v>
      </c>
      <c r="F392" s="32">
        <f>IF(B392="","",IF(B392&gt;='Mortgage Calculator'!$D$22,E392+I392,MIN('Mortgage Calculator'!$D$23,E392+I392)))</f>
        <v>0</v>
      </c>
      <c r="G392" s="33"/>
      <c r="H392" s="32">
        <f>IF(B392="","",MAX(0,MIN('Mortgage Calculator'!$D$17+N(G392),E392+I392-F392)))</f>
        <v>0</v>
      </c>
      <c r="I392" s="32">
        <f>IF(B392="","",ROUND(E392*'Mortgage Calculator'!$D$8/12,2))</f>
        <v>0</v>
      </c>
      <c r="J392" s="32">
        <f>IF(B392="","",F392+H392-I392)</f>
        <v>0</v>
      </c>
      <c r="K392" s="34">
        <f>IF(B392="","",ROUND(E392-J392,2))</f>
        <v>0</v>
      </c>
      <c r="L392" s="35">
        <f>IF(B392="","",L391+I392)</f>
        <v>0</v>
      </c>
      <c r="M392" s="32">
        <f>IF(B392="","",IF(AND('Mortgage Calculator'!$D$21/'Mortgage Calculator'!$D$6&gt;0.8,E392/'Mortgage Calculator'!$D$6&gt;0.78),ROUND('Mortgage Calculator'!$D$21*'Mortgage Calculator'!$D$15/12,2),0))</f>
        <v>0</v>
      </c>
      <c r="N392" s="36">
        <f>IF(B392="","",1-K392/'Mortgage Calculator'!$D$6)</f>
        <v>0</v>
      </c>
    </row>
    <row r="393" spans="2:14">
      <c r="B393" s="30">
        <f>IF(B392="","",IF(K392&gt;0.005,B392+1,""))</f>
        <v>0</v>
      </c>
      <c r="C393" s="31">
        <f>IF(B393="","",EDATE('Mortgage Calculator'!$D$10,B393-1))</f>
        <v>0</v>
      </c>
      <c r="D393" s="30">
        <f>IF(B393="","",INT((B393-1)/12)+1)</f>
        <v>0</v>
      </c>
      <c r="E393" s="32">
        <f>IF(B393="","",K392)</f>
        <v>0</v>
      </c>
      <c r="F393" s="32">
        <f>IF(B393="","",IF(B393&gt;='Mortgage Calculator'!$D$22,E393+I393,MIN('Mortgage Calculator'!$D$23,E393+I393)))</f>
        <v>0</v>
      </c>
      <c r="G393" s="33"/>
      <c r="H393" s="32">
        <f>IF(B393="","",MAX(0,MIN('Mortgage Calculator'!$D$17+N(G393),E393+I393-F393)))</f>
        <v>0</v>
      </c>
      <c r="I393" s="32">
        <f>IF(B393="","",ROUND(E393*'Mortgage Calculator'!$D$8/12,2))</f>
        <v>0</v>
      </c>
      <c r="J393" s="32">
        <f>IF(B393="","",F393+H393-I393)</f>
        <v>0</v>
      </c>
      <c r="K393" s="34">
        <f>IF(B393="","",ROUND(E393-J393,2))</f>
        <v>0</v>
      </c>
      <c r="L393" s="35">
        <f>IF(B393="","",L392+I393)</f>
        <v>0</v>
      </c>
      <c r="M393" s="32">
        <f>IF(B393="","",IF(AND('Mortgage Calculator'!$D$21/'Mortgage Calculator'!$D$6&gt;0.8,E393/'Mortgage Calculator'!$D$6&gt;0.78),ROUND('Mortgage Calculator'!$D$21*'Mortgage Calculator'!$D$15/12,2),0))</f>
        <v>0</v>
      </c>
      <c r="N393" s="36">
        <f>IF(B393="","",1-K393/'Mortgage Calculator'!$D$6)</f>
        <v>0</v>
      </c>
    </row>
    <row r="394" spans="2:14">
      <c r="B394" s="30">
        <f>IF(B393="","",IF(K393&gt;0.005,B393+1,""))</f>
        <v>0</v>
      </c>
      <c r="C394" s="31">
        <f>IF(B394="","",EDATE('Mortgage Calculator'!$D$10,B394-1))</f>
        <v>0</v>
      </c>
      <c r="D394" s="30">
        <f>IF(B394="","",INT((B394-1)/12)+1)</f>
        <v>0</v>
      </c>
      <c r="E394" s="32">
        <f>IF(B394="","",K393)</f>
        <v>0</v>
      </c>
      <c r="F394" s="32">
        <f>IF(B394="","",IF(B394&gt;='Mortgage Calculator'!$D$22,E394+I394,MIN('Mortgage Calculator'!$D$23,E394+I394)))</f>
        <v>0</v>
      </c>
      <c r="G394" s="33"/>
      <c r="H394" s="32">
        <f>IF(B394="","",MAX(0,MIN('Mortgage Calculator'!$D$17+N(G394),E394+I394-F394)))</f>
        <v>0</v>
      </c>
      <c r="I394" s="32">
        <f>IF(B394="","",ROUND(E394*'Mortgage Calculator'!$D$8/12,2))</f>
        <v>0</v>
      </c>
      <c r="J394" s="32">
        <f>IF(B394="","",F394+H394-I394)</f>
        <v>0</v>
      </c>
      <c r="K394" s="34">
        <f>IF(B394="","",ROUND(E394-J394,2))</f>
        <v>0</v>
      </c>
      <c r="L394" s="35">
        <f>IF(B394="","",L393+I394)</f>
        <v>0</v>
      </c>
      <c r="M394" s="32">
        <f>IF(B394="","",IF(AND('Mortgage Calculator'!$D$21/'Mortgage Calculator'!$D$6&gt;0.8,E394/'Mortgage Calculator'!$D$6&gt;0.78),ROUND('Mortgage Calculator'!$D$21*'Mortgage Calculator'!$D$15/12,2),0))</f>
        <v>0</v>
      </c>
      <c r="N394" s="36">
        <f>IF(B394="","",1-K394/'Mortgage Calculator'!$D$6)</f>
        <v>0</v>
      </c>
    </row>
    <row r="395" spans="2:14">
      <c r="B395" s="30">
        <f>IF(B394="","",IF(K394&gt;0.005,B394+1,""))</f>
        <v>0</v>
      </c>
      <c r="C395" s="31">
        <f>IF(B395="","",EDATE('Mortgage Calculator'!$D$10,B395-1))</f>
        <v>0</v>
      </c>
      <c r="D395" s="30">
        <f>IF(B395="","",INT((B395-1)/12)+1)</f>
        <v>0</v>
      </c>
      <c r="E395" s="32">
        <f>IF(B395="","",K394)</f>
        <v>0</v>
      </c>
      <c r="F395" s="32">
        <f>IF(B395="","",IF(B395&gt;='Mortgage Calculator'!$D$22,E395+I395,MIN('Mortgage Calculator'!$D$23,E395+I395)))</f>
        <v>0</v>
      </c>
      <c r="G395" s="33"/>
      <c r="H395" s="32">
        <f>IF(B395="","",MAX(0,MIN('Mortgage Calculator'!$D$17+N(G395),E395+I395-F395)))</f>
        <v>0</v>
      </c>
      <c r="I395" s="32">
        <f>IF(B395="","",ROUND(E395*'Mortgage Calculator'!$D$8/12,2))</f>
        <v>0</v>
      </c>
      <c r="J395" s="32">
        <f>IF(B395="","",F395+H395-I395)</f>
        <v>0</v>
      </c>
      <c r="K395" s="34">
        <f>IF(B395="","",ROUND(E395-J395,2))</f>
        <v>0</v>
      </c>
      <c r="L395" s="35">
        <f>IF(B395="","",L394+I395)</f>
        <v>0</v>
      </c>
      <c r="M395" s="32">
        <f>IF(B395="","",IF(AND('Mortgage Calculator'!$D$21/'Mortgage Calculator'!$D$6&gt;0.8,E395/'Mortgage Calculator'!$D$6&gt;0.78),ROUND('Mortgage Calculator'!$D$21*'Mortgage Calculator'!$D$15/12,2),0))</f>
        <v>0</v>
      </c>
      <c r="N395" s="36">
        <f>IF(B395="","",1-K395/'Mortgage Calculator'!$D$6)</f>
        <v>0</v>
      </c>
    </row>
    <row r="396" spans="2:14">
      <c r="B396" s="30">
        <f>IF(B395="","",IF(K395&gt;0.005,B395+1,""))</f>
        <v>0</v>
      </c>
      <c r="C396" s="31">
        <f>IF(B396="","",EDATE('Mortgage Calculator'!$D$10,B396-1))</f>
        <v>0</v>
      </c>
      <c r="D396" s="30">
        <f>IF(B396="","",INT((B396-1)/12)+1)</f>
        <v>0</v>
      </c>
      <c r="E396" s="32">
        <f>IF(B396="","",K395)</f>
        <v>0</v>
      </c>
      <c r="F396" s="32">
        <f>IF(B396="","",IF(B396&gt;='Mortgage Calculator'!$D$22,E396+I396,MIN('Mortgage Calculator'!$D$23,E396+I396)))</f>
        <v>0</v>
      </c>
      <c r="G396" s="33"/>
      <c r="H396" s="32">
        <f>IF(B396="","",MAX(0,MIN('Mortgage Calculator'!$D$17+N(G396),E396+I396-F396)))</f>
        <v>0</v>
      </c>
      <c r="I396" s="32">
        <f>IF(B396="","",ROUND(E396*'Mortgage Calculator'!$D$8/12,2))</f>
        <v>0</v>
      </c>
      <c r="J396" s="32">
        <f>IF(B396="","",F396+H396-I396)</f>
        <v>0</v>
      </c>
      <c r="K396" s="34">
        <f>IF(B396="","",ROUND(E396-J396,2))</f>
        <v>0</v>
      </c>
      <c r="L396" s="35">
        <f>IF(B396="","",L395+I396)</f>
        <v>0</v>
      </c>
      <c r="M396" s="32">
        <f>IF(B396="","",IF(AND('Mortgage Calculator'!$D$21/'Mortgage Calculator'!$D$6&gt;0.8,E396/'Mortgage Calculator'!$D$6&gt;0.78),ROUND('Mortgage Calculator'!$D$21*'Mortgage Calculator'!$D$15/12,2),0))</f>
        <v>0</v>
      </c>
      <c r="N396" s="36">
        <f>IF(B396="","",1-K396/'Mortgage Calculator'!$D$6)</f>
        <v>0</v>
      </c>
    </row>
    <row r="397" spans="2:14">
      <c r="B397" s="30">
        <f>IF(B396="","",IF(K396&gt;0.005,B396+1,""))</f>
        <v>0</v>
      </c>
      <c r="C397" s="31">
        <f>IF(B397="","",EDATE('Mortgage Calculator'!$D$10,B397-1))</f>
        <v>0</v>
      </c>
      <c r="D397" s="30">
        <f>IF(B397="","",INT((B397-1)/12)+1)</f>
        <v>0</v>
      </c>
      <c r="E397" s="32">
        <f>IF(B397="","",K396)</f>
        <v>0</v>
      </c>
      <c r="F397" s="32">
        <f>IF(B397="","",IF(B397&gt;='Mortgage Calculator'!$D$22,E397+I397,MIN('Mortgage Calculator'!$D$23,E397+I397)))</f>
        <v>0</v>
      </c>
      <c r="G397" s="33"/>
      <c r="H397" s="32">
        <f>IF(B397="","",MAX(0,MIN('Mortgage Calculator'!$D$17+N(G397),E397+I397-F397)))</f>
        <v>0</v>
      </c>
      <c r="I397" s="32">
        <f>IF(B397="","",ROUND(E397*'Mortgage Calculator'!$D$8/12,2))</f>
        <v>0</v>
      </c>
      <c r="J397" s="32">
        <f>IF(B397="","",F397+H397-I397)</f>
        <v>0</v>
      </c>
      <c r="K397" s="34">
        <f>IF(B397="","",ROUND(E397-J397,2))</f>
        <v>0</v>
      </c>
      <c r="L397" s="35">
        <f>IF(B397="","",L396+I397)</f>
        <v>0</v>
      </c>
      <c r="M397" s="32">
        <f>IF(B397="","",IF(AND('Mortgage Calculator'!$D$21/'Mortgage Calculator'!$D$6&gt;0.8,E397/'Mortgage Calculator'!$D$6&gt;0.78),ROUND('Mortgage Calculator'!$D$21*'Mortgage Calculator'!$D$15/12,2),0))</f>
        <v>0</v>
      </c>
      <c r="N397" s="36">
        <f>IF(B397="","",1-K397/'Mortgage Calculator'!$D$6)</f>
        <v>0</v>
      </c>
    </row>
    <row r="398" spans="2:14">
      <c r="B398" s="30">
        <f>IF(B397="","",IF(K397&gt;0.005,B397+1,""))</f>
        <v>0</v>
      </c>
      <c r="C398" s="31">
        <f>IF(B398="","",EDATE('Mortgage Calculator'!$D$10,B398-1))</f>
        <v>0</v>
      </c>
      <c r="D398" s="30">
        <f>IF(B398="","",INT((B398-1)/12)+1)</f>
        <v>0</v>
      </c>
      <c r="E398" s="32">
        <f>IF(B398="","",K397)</f>
        <v>0</v>
      </c>
      <c r="F398" s="32">
        <f>IF(B398="","",IF(B398&gt;='Mortgage Calculator'!$D$22,E398+I398,MIN('Mortgage Calculator'!$D$23,E398+I398)))</f>
        <v>0</v>
      </c>
      <c r="G398" s="33"/>
      <c r="H398" s="32">
        <f>IF(B398="","",MAX(0,MIN('Mortgage Calculator'!$D$17+N(G398),E398+I398-F398)))</f>
        <v>0</v>
      </c>
      <c r="I398" s="32">
        <f>IF(B398="","",ROUND(E398*'Mortgage Calculator'!$D$8/12,2))</f>
        <v>0</v>
      </c>
      <c r="J398" s="32">
        <f>IF(B398="","",F398+H398-I398)</f>
        <v>0</v>
      </c>
      <c r="K398" s="34">
        <f>IF(B398="","",ROUND(E398-J398,2))</f>
        <v>0</v>
      </c>
      <c r="L398" s="35">
        <f>IF(B398="","",L397+I398)</f>
        <v>0</v>
      </c>
      <c r="M398" s="32">
        <f>IF(B398="","",IF(AND('Mortgage Calculator'!$D$21/'Mortgage Calculator'!$D$6&gt;0.8,E398/'Mortgage Calculator'!$D$6&gt;0.78),ROUND('Mortgage Calculator'!$D$21*'Mortgage Calculator'!$D$15/12,2),0))</f>
        <v>0</v>
      </c>
      <c r="N398" s="36">
        <f>IF(B398="","",1-K398/'Mortgage Calculator'!$D$6)</f>
        <v>0</v>
      </c>
    </row>
    <row r="399" spans="2:14">
      <c r="B399" s="30">
        <f>IF(B398="","",IF(K398&gt;0.005,B398+1,""))</f>
        <v>0</v>
      </c>
      <c r="C399" s="31">
        <f>IF(B399="","",EDATE('Mortgage Calculator'!$D$10,B399-1))</f>
        <v>0</v>
      </c>
      <c r="D399" s="30">
        <f>IF(B399="","",INT((B399-1)/12)+1)</f>
        <v>0</v>
      </c>
      <c r="E399" s="32">
        <f>IF(B399="","",K398)</f>
        <v>0</v>
      </c>
      <c r="F399" s="32">
        <f>IF(B399="","",IF(B399&gt;='Mortgage Calculator'!$D$22,E399+I399,MIN('Mortgage Calculator'!$D$23,E399+I399)))</f>
        <v>0</v>
      </c>
      <c r="G399" s="33"/>
      <c r="H399" s="32">
        <f>IF(B399="","",MAX(0,MIN('Mortgage Calculator'!$D$17+N(G399),E399+I399-F399)))</f>
        <v>0</v>
      </c>
      <c r="I399" s="32">
        <f>IF(B399="","",ROUND(E399*'Mortgage Calculator'!$D$8/12,2))</f>
        <v>0</v>
      </c>
      <c r="J399" s="32">
        <f>IF(B399="","",F399+H399-I399)</f>
        <v>0</v>
      </c>
      <c r="K399" s="34">
        <f>IF(B399="","",ROUND(E399-J399,2))</f>
        <v>0</v>
      </c>
      <c r="L399" s="35">
        <f>IF(B399="","",L398+I399)</f>
        <v>0</v>
      </c>
      <c r="M399" s="32">
        <f>IF(B399="","",IF(AND('Mortgage Calculator'!$D$21/'Mortgage Calculator'!$D$6&gt;0.8,E399/'Mortgage Calculator'!$D$6&gt;0.78),ROUND('Mortgage Calculator'!$D$21*'Mortgage Calculator'!$D$15/12,2),0))</f>
        <v>0</v>
      </c>
      <c r="N399" s="36">
        <f>IF(B399="","",1-K399/'Mortgage Calculator'!$D$6)</f>
        <v>0</v>
      </c>
    </row>
    <row r="400" spans="2:14">
      <c r="B400" s="30">
        <f>IF(B399="","",IF(K399&gt;0.005,B399+1,""))</f>
        <v>0</v>
      </c>
      <c r="C400" s="31">
        <f>IF(B400="","",EDATE('Mortgage Calculator'!$D$10,B400-1))</f>
        <v>0</v>
      </c>
      <c r="D400" s="30">
        <f>IF(B400="","",INT((B400-1)/12)+1)</f>
        <v>0</v>
      </c>
      <c r="E400" s="32">
        <f>IF(B400="","",K399)</f>
        <v>0</v>
      </c>
      <c r="F400" s="32">
        <f>IF(B400="","",IF(B400&gt;='Mortgage Calculator'!$D$22,E400+I400,MIN('Mortgage Calculator'!$D$23,E400+I400)))</f>
        <v>0</v>
      </c>
      <c r="G400" s="33"/>
      <c r="H400" s="32">
        <f>IF(B400="","",MAX(0,MIN('Mortgage Calculator'!$D$17+N(G400),E400+I400-F400)))</f>
        <v>0</v>
      </c>
      <c r="I400" s="32">
        <f>IF(B400="","",ROUND(E400*'Mortgage Calculator'!$D$8/12,2))</f>
        <v>0</v>
      </c>
      <c r="J400" s="32">
        <f>IF(B400="","",F400+H400-I400)</f>
        <v>0</v>
      </c>
      <c r="K400" s="34">
        <f>IF(B400="","",ROUND(E400-J400,2))</f>
        <v>0</v>
      </c>
      <c r="L400" s="35">
        <f>IF(B400="","",L399+I400)</f>
        <v>0</v>
      </c>
      <c r="M400" s="32">
        <f>IF(B400="","",IF(AND('Mortgage Calculator'!$D$21/'Mortgage Calculator'!$D$6&gt;0.8,E400/'Mortgage Calculator'!$D$6&gt;0.78),ROUND('Mortgage Calculator'!$D$21*'Mortgage Calculator'!$D$15/12,2),0))</f>
        <v>0</v>
      </c>
      <c r="N400" s="36">
        <f>IF(B400="","",1-K400/'Mortgage Calculator'!$D$6)</f>
        <v>0</v>
      </c>
    </row>
    <row r="401" spans="2:14">
      <c r="B401" s="30">
        <f>IF(B400="","",IF(K400&gt;0.005,B400+1,""))</f>
        <v>0</v>
      </c>
      <c r="C401" s="31">
        <f>IF(B401="","",EDATE('Mortgage Calculator'!$D$10,B401-1))</f>
        <v>0</v>
      </c>
      <c r="D401" s="30">
        <f>IF(B401="","",INT((B401-1)/12)+1)</f>
        <v>0</v>
      </c>
      <c r="E401" s="32">
        <f>IF(B401="","",K400)</f>
        <v>0</v>
      </c>
      <c r="F401" s="32">
        <f>IF(B401="","",IF(B401&gt;='Mortgage Calculator'!$D$22,E401+I401,MIN('Mortgage Calculator'!$D$23,E401+I401)))</f>
        <v>0</v>
      </c>
      <c r="G401" s="33"/>
      <c r="H401" s="32">
        <f>IF(B401="","",MAX(0,MIN('Mortgage Calculator'!$D$17+N(G401),E401+I401-F401)))</f>
        <v>0</v>
      </c>
      <c r="I401" s="32">
        <f>IF(B401="","",ROUND(E401*'Mortgage Calculator'!$D$8/12,2))</f>
        <v>0</v>
      </c>
      <c r="J401" s="32">
        <f>IF(B401="","",F401+H401-I401)</f>
        <v>0</v>
      </c>
      <c r="K401" s="34">
        <f>IF(B401="","",ROUND(E401-J401,2))</f>
        <v>0</v>
      </c>
      <c r="L401" s="35">
        <f>IF(B401="","",L400+I401)</f>
        <v>0</v>
      </c>
      <c r="M401" s="32">
        <f>IF(B401="","",IF(AND('Mortgage Calculator'!$D$21/'Mortgage Calculator'!$D$6&gt;0.8,E401/'Mortgage Calculator'!$D$6&gt;0.78),ROUND('Mortgage Calculator'!$D$21*'Mortgage Calculator'!$D$15/12,2),0))</f>
        <v>0</v>
      </c>
      <c r="N401" s="36">
        <f>IF(B401="","",1-K401/'Mortgage Calculator'!$D$6)</f>
        <v>0</v>
      </c>
    </row>
    <row r="402" spans="2:14">
      <c r="B402" s="30">
        <f>IF(B401="","",IF(K401&gt;0.005,B401+1,""))</f>
        <v>0</v>
      </c>
      <c r="C402" s="31">
        <f>IF(B402="","",EDATE('Mortgage Calculator'!$D$10,B402-1))</f>
        <v>0</v>
      </c>
      <c r="D402" s="30">
        <f>IF(B402="","",INT((B402-1)/12)+1)</f>
        <v>0</v>
      </c>
      <c r="E402" s="32">
        <f>IF(B402="","",K401)</f>
        <v>0</v>
      </c>
      <c r="F402" s="32">
        <f>IF(B402="","",IF(B402&gt;='Mortgage Calculator'!$D$22,E402+I402,MIN('Mortgage Calculator'!$D$23,E402+I402)))</f>
        <v>0</v>
      </c>
      <c r="G402" s="33"/>
      <c r="H402" s="32">
        <f>IF(B402="","",MAX(0,MIN('Mortgage Calculator'!$D$17+N(G402),E402+I402-F402)))</f>
        <v>0</v>
      </c>
      <c r="I402" s="32">
        <f>IF(B402="","",ROUND(E402*'Mortgage Calculator'!$D$8/12,2))</f>
        <v>0</v>
      </c>
      <c r="J402" s="32">
        <f>IF(B402="","",F402+H402-I402)</f>
        <v>0</v>
      </c>
      <c r="K402" s="34">
        <f>IF(B402="","",ROUND(E402-J402,2))</f>
        <v>0</v>
      </c>
      <c r="L402" s="35">
        <f>IF(B402="","",L401+I402)</f>
        <v>0</v>
      </c>
      <c r="M402" s="32">
        <f>IF(B402="","",IF(AND('Mortgage Calculator'!$D$21/'Mortgage Calculator'!$D$6&gt;0.8,E402/'Mortgage Calculator'!$D$6&gt;0.78),ROUND('Mortgage Calculator'!$D$21*'Mortgage Calculator'!$D$15/12,2),0))</f>
        <v>0</v>
      </c>
      <c r="N402" s="36">
        <f>IF(B402="","",1-K402/'Mortgage Calculator'!$D$6)</f>
        <v>0</v>
      </c>
    </row>
    <row r="403" spans="2:14">
      <c r="B403" s="30">
        <f>IF(B402="","",IF(K402&gt;0.005,B402+1,""))</f>
        <v>0</v>
      </c>
      <c r="C403" s="31">
        <f>IF(B403="","",EDATE('Mortgage Calculator'!$D$10,B403-1))</f>
        <v>0</v>
      </c>
      <c r="D403" s="30">
        <f>IF(B403="","",INT((B403-1)/12)+1)</f>
        <v>0</v>
      </c>
      <c r="E403" s="32">
        <f>IF(B403="","",K402)</f>
        <v>0</v>
      </c>
      <c r="F403" s="32">
        <f>IF(B403="","",IF(B403&gt;='Mortgage Calculator'!$D$22,E403+I403,MIN('Mortgage Calculator'!$D$23,E403+I403)))</f>
        <v>0</v>
      </c>
      <c r="G403" s="33"/>
      <c r="H403" s="32">
        <f>IF(B403="","",MAX(0,MIN('Mortgage Calculator'!$D$17+N(G403),E403+I403-F403)))</f>
        <v>0</v>
      </c>
      <c r="I403" s="32">
        <f>IF(B403="","",ROUND(E403*'Mortgage Calculator'!$D$8/12,2))</f>
        <v>0</v>
      </c>
      <c r="J403" s="32">
        <f>IF(B403="","",F403+H403-I403)</f>
        <v>0</v>
      </c>
      <c r="K403" s="34">
        <f>IF(B403="","",ROUND(E403-J403,2))</f>
        <v>0</v>
      </c>
      <c r="L403" s="35">
        <f>IF(B403="","",L402+I403)</f>
        <v>0</v>
      </c>
      <c r="M403" s="32">
        <f>IF(B403="","",IF(AND('Mortgage Calculator'!$D$21/'Mortgage Calculator'!$D$6&gt;0.8,E403/'Mortgage Calculator'!$D$6&gt;0.78),ROUND('Mortgage Calculator'!$D$21*'Mortgage Calculator'!$D$15/12,2),0))</f>
        <v>0</v>
      </c>
      <c r="N403" s="36">
        <f>IF(B403="","",1-K403/'Mortgage Calculator'!$D$6)</f>
        <v>0</v>
      </c>
    </row>
    <row r="404" spans="2:14">
      <c r="B404" s="30">
        <f>IF(B403="","",IF(K403&gt;0.005,B403+1,""))</f>
        <v>0</v>
      </c>
      <c r="C404" s="31">
        <f>IF(B404="","",EDATE('Mortgage Calculator'!$D$10,B404-1))</f>
        <v>0</v>
      </c>
      <c r="D404" s="30">
        <f>IF(B404="","",INT((B404-1)/12)+1)</f>
        <v>0</v>
      </c>
      <c r="E404" s="32">
        <f>IF(B404="","",K403)</f>
        <v>0</v>
      </c>
      <c r="F404" s="32">
        <f>IF(B404="","",IF(B404&gt;='Mortgage Calculator'!$D$22,E404+I404,MIN('Mortgage Calculator'!$D$23,E404+I404)))</f>
        <v>0</v>
      </c>
      <c r="G404" s="33"/>
      <c r="H404" s="32">
        <f>IF(B404="","",MAX(0,MIN('Mortgage Calculator'!$D$17+N(G404),E404+I404-F404)))</f>
        <v>0</v>
      </c>
      <c r="I404" s="32">
        <f>IF(B404="","",ROUND(E404*'Mortgage Calculator'!$D$8/12,2))</f>
        <v>0</v>
      </c>
      <c r="J404" s="32">
        <f>IF(B404="","",F404+H404-I404)</f>
        <v>0</v>
      </c>
      <c r="K404" s="34">
        <f>IF(B404="","",ROUND(E404-J404,2))</f>
        <v>0</v>
      </c>
      <c r="L404" s="35">
        <f>IF(B404="","",L403+I404)</f>
        <v>0</v>
      </c>
      <c r="M404" s="32">
        <f>IF(B404="","",IF(AND('Mortgage Calculator'!$D$21/'Mortgage Calculator'!$D$6&gt;0.8,E404/'Mortgage Calculator'!$D$6&gt;0.78),ROUND('Mortgage Calculator'!$D$21*'Mortgage Calculator'!$D$15/12,2),0))</f>
        <v>0</v>
      </c>
      <c r="N404" s="36">
        <f>IF(B404="","",1-K404/'Mortgage Calculator'!$D$6)</f>
        <v>0</v>
      </c>
    </row>
    <row r="405" spans="2:14">
      <c r="B405" s="30">
        <f>IF(B404="","",IF(K404&gt;0.005,B404+1,""))</f>
        <v>0</v>
      </c>
      <c r="C405" s="31">
        <f>IF(B405="","",EDATE('Mortgage Calculator'!$D$10,B405-1))</f>
        <v>0</v>
      </c>
      <c r="D405" s="30">
        <f>IF(B405="","",INT((B405-1)/12)+1)</f>
        <v>0</v>
      </c>
      <c r="E405" s="32">
        <f>IF(B405="","",K404)</f>
        <v>0</v>
      </c>
      <c r="F405" s="32">
        <f>IF(B405="","",IF(B405&gt;='Mortgage Calculator'!$D$22,E405+I405,MIN('Mortgage Calculator'!$D$23,E405+I405)))</f>
        <v>0</v>
      </c>
      <c r="G405" s="33"/>
      <c r="H405" s="32">
        <f>IF(B405="","",MAX(0,MIN('Mortgage Calculator'!$D$17+N(G405),E405+I405-F405)))</f>
        <v>0</v>
      </c>
      <c r="I405" s="32">
        <f>IF(B405="","",ROUND(E405*'Mortgage Calculator'!$D$8/12,2))</f>
        <v>0</v>
      </c>
      <c r="J405" s="32">
        <f>IF(B405="","",F405+H405-I405)</f>
        <v>0</v>
      </c>
      <c r="K405" s="34">
        <f>IF(B405="","",ROUND(E405-J405,2))</f>
        <v>0</v>
      </c>
      <c r="L405" s="35">
        <f>IF(B405="","",L404+I405)</f>
        <v>0</v>
      </c>
      <c r="M405" s="32">
        <f>IF(B405="","",IF(AND('Mortgage Calculator'!$D$21/'Mortgage Calculator'!$D$6&gt;0.8,E405/'Mortgage Calculator'!$D$6&gt;0.78),ROUND('Mortgage Calculator'!$D$21*'Mortgage Calculator'!$D$15/12,2),0))</f>
        <v>0</v>
      </c>
      <c r="N405" s="36">
        <f>IF(B405="","",1-K405/'Mortgage Calculator'!$D$6)</f>
        <v>0</v>
      </c>
    </row>
    <row r="406" spans="2:14">
      <c r="B406" s="30">
        <f>IF(B405="","",IF(K405&gt;0.005,B405+1,""))</f>
        <v>0</v>
      </c>
      <c r="C406" s="31">
        <f>IF(B406="","",EDATE('Mortgage Calculator'!$D$10,B406-1))</f>
        <v>0</v>
      </c>
      <c r="D406" s="30">
        <f>IF(B406="","",INT((B406-1)/12)+1)</f>
        <v>0</v>
      </c>
      <c r="E406" s="32">
        <f>IF(B406="","",K405)</f>
        <v>0</v>
      </c>
      <c r="F406" s="32">
        <f>IF(B406="","",IF(B406&gt;='Mortgage Calculator'!$D$22,E406+I406,MIN('Mortgage Calculator'!$D$23,E406+I406)))</f>
        <v>0</v>
      </c>
      <c r="G406" s="33"/>
      <c r="H406" s="32">
        <f>IF(B406="","",MAX(0,MIN('Mortgage Calculator'!$D$17+N(G406),E406+I406-F406)))</f>
        <v>0</v>
      </c>
      <c r="I406" s="32">
        <f>IF(B406="","",ROUND(E406*'Mortgage Calculator'!$D$8/12,2))</f>
        <v>0</v>
      </c>
      <c r="J406" s="32">
        <f>IF(B406="","",F406+H406-I406)</f>
        <v>0</v>
      </c>
      <c r="K406" s="34">
        <f>IF(B406="","",ROUND(E406-J406,2))</f>
        <v>0</v>
      </c>
      <c r="L406" s="35">
        <f>IF(B406="","",L405+I406)</f>
        <v>0</v>
      </c>
      <c r="M406" s="32">
        <f>IF(B406="","",IF(AND('Mortgage Calculator'!$D$21/'Mortgage Calculator'!$D$6&gt;0.8,E406/'Mortgage Calculator'!$D$6&gt;0.78),ROUND('Mortgage Calculator'!$D$21*'Mortgage Calculator'!$D$15/12,2),0))</f>
        <v>0</v>
      </c>
      <c r="N406" s="36">
        <f>IF(B406="","",1-K406/'Mortgage Calculator'!$D$6)</f>
        <v>0</v>
      </c>
    </row>
    <row r="407" spans="2:14">
      <c r="B407" s="30">
        <f>IF(B406="","",IF(K406&gt;0.005,B406+1,""))</f>
        <v>0</v>
      </c>
      <c r="C407" s="31">
        <f>IF(B407="","",EDATE('Mortgage Calculator'!$D$10,B407-1))</f>
        <v>0</v>
      </c>
      <c r="D407" s="30">
        <f>IF(B407="","",INT((B407-1)/12)+1)</f>
        <v>0</v>
      </c>
      <c r="E407" s="32">
        <f>IF(B407="","",K406)</f>
        <v>0</v>
      </c>
      <c r="F407" s="32">
        <f>IF(B407="","",IF(B407&gt;='Mortgage Calculator'!$D$22,E407+I407,MIN('Mortgage Calculator'!$D$23,E407+I407)))</f>
        <v>0</v>
      </c>
      <c r="G407" s="33"/>
      <c r="H407" s="32">
        <f>IF(B407="","",MAX(0,MIN('Mortgage Calculator'!$D$17+N(G407),E407+I407-F407)))</f>
        <v>0</v>
      </c>
      <c r="I407" s="32">
        <f>IF(B407="","",ROUND(E407*'Mortgage Calculator'!$D$8/12,2))</f>
        <v>0</v>
      </c>
      <c r="J407" s="32">
        <f>IF(B407="","",F407+H407-I407)</f>
        <v>0</v>
      </c>
      <c r="K407" s="34">
        <f>IF(B407="","",ROUND(E407-J407,2))</f>
        <v>0</v>
      </c>
      <c r="L407" s="35">
        <f>IF(B407="","",L406+I407)</f>
        <v>0</v>
      </c>
      <c r="M407" s="32">
        <f>IF(B407="","",IF(AND('Mortgage Calculator'!$D$21/'Mortgage Calculator'!$D$6&gt;0.8,E407/'Mortgage Calculator'!$D$6&gt;0.78),ROUND('Mortgage Calculator'!$D$21*'Mortgage Calculator'!$D$15/12,2),0))</f>
        <v>0</v>
      </c>
      <c r="N407" s="36">
        <f>IF(B407="","",1-K407/'Mortgage Calculator'!$D$6)</f>
        <v>0</v>
      </c>
    </row>
    <row r="408" spans="2:14">
      <c r="B408" s="30">
        <f>IF(B407="","",IF(K407&gt;0.005,B407+1,""))</f>
        <v>0</v>
      </c>
      <c r="C408" s="31">
        <f>IF(B408="","",EDATE('Mortgage Calculator'!$D$10,B408-1))</f>
        <v>0</v>
      </c>
      <c r="D408" s="30">
        <f>IF(B408="","",INT((B408-1)/12)+1)</f>
        <v>0</v>
      </c>
      <c r="E408" s="32">
        <f>IF(B408="","",K407)</f>
        <v>0</v>
      </c>
      <c r="F408" s="32">
        <f>IF(B408="","",IF(B408&gt;='Mortgage Calculator'!$D$22,E408+I408,MIN('Mortgage Calculator'!$D$23,E408+I408)))</f>
        <v>0</v>
      </c>
      <c r="G408" s="33"/>
      <c r="H408" s="32">
        <f>IF(B408="","",MAX(0,MIN('Mortgage Calculator'!$D$17+N(G408),E408+I408-F408)))</f>
        <v>0</v>
      </c>
      <c r="I408" s="32">
        <f>IF(B408="","",ROUND(E408*'Mortgage Calculator'!$D$8/12,2))</f>
        <v>0</v>
      </c>
      <c r="J408" s="32">
        <f>IF(B408="","",F408+H408-I408)</f>
        <v>0</v>
      </c>
      <c r="K408" s="34">
        <f>IF(B408="","",ROUND(E408-J408,2))</f>
        <v>0</v>
      </c>
      <c r="L408" s="35">
        <f>IF(B408="","",L407+I408)</f>
        <v>0</v>
      </c>
      <c r="M408" s="32">
        <f>IF(B408="","",IF(AND('Mortgage Calculator'!$D$21/'Mortgage Calculator'!$D$6&gt;0.8,E408/'Mortgage Calculator'!$D$6&gt;0.78),ROUND('Mortgage Calculator'!$D$21*'Mortgage Calculator'!$D$15/12,2),0))</f>
        <v>0</v>
      </c>
      <c r="N408" s="36">
        <f>IF(B408="","",1-K408/'Mortgage Calculator'!$D$6)</f>
        <v>0</v>
      </c>
    </row>
    <row r="409" spans="2:14">
      <c r="B409" s="30">
        <f>IF(B408="","",IF(K408&gt;0.005,B408+1,""))</f>
        <v>0</v>
      </c>
      <c r="C409" s="31">
        <f>IF(B409="","",EDATE('Mortgage Calculator'!$D$10,B409-1))</f>
        <v>0</v>
      </c>
      <c r="D409" s="30">
        <f>IF(B409="","",INT((B409-1)/12)+1)</f>
        <v>0</v>
      </c>
      <c r="E409" s="32">
        <f>IF(B409="","",K408)</f>
        <v>0</v>
      </c>
      <c r="F409" s="32">
        <f>IF(B409="","",IF(B409&gt;='Mortgage Calculator'!$D$22,E409+I409,MIN('Mortgage Calculator'!$D$23,E409+I409)))</f>
        <v>0</v>
      </c>
      <c r="G409" s="33"/>
      <c r="H409" s="32">
        <f>IF(B409="","",MAX(0,MIN('Mortgage Calculator'!$D$17+N(G409),E409+I409-F409)))</f>
        <v>0</v>
      </c>
      <c r="I409" s="32">
        <f>IF(B409="","",ROUND(E409*'Mortgage Calculator'!$D$8/12,2))</f>
        <v>0</v>
      </c>
      <c r="J409" s="32">
        <f>IF(B409="","",F409+H409-I409)</f>
        <v>0</v>
      </c>
      <c r="K409" s="34">
        <f>IF(B409="","",ROUND(E409-J409,2))</f>
        <v>0</v>
      </c>
      <c r="L409" s="35">
        <f>IF(B409="","",L408+I409)</f>
        <v>0</v>
      </c>
      <c r="M409" s="32">
        <f>IF(B409="","",IF(AND('Mortgage Calculator'!$D$21/'Mortgage Calculator'!$D$6&gt;0.8,E409/'Mortgage Calculator'!$D$6&gt;0.78),ROUND('Mortgage Calculator'!$D$21*'Mortgage Calculator'!$D$15/12,2),0))</f>
        <v>0</v>
      </c>
      <c r="N409" s="36">
        <f>IF(B409="","",1-K409/'Mortgage Calculator'!$D$6)</f>
        <v>0</v>
      </c>
    </row>
    <row r="410" spans="2:14">
      <c r="B410" s="30">
        <f>IF(B409="","",IF(K409&gt;0.005,B409+1,""))</f>
        <v>0</v>
      </c>
      <c r="C410" s="31">
        <f>IF(B410="","",EDATE('Mortgage Calculator'!$D$10,B410-1))</f>
        <v>0</v>
      </c>
      <c r="D410" s="30">
        <f>IF(B410="","",INT((B410-1)/12)+1)</f>
        <v>0</v>
      </c>
      <c r="E410" s="32">
        <f>IF(B410="","",K409)</f>
        <v>0</v>
      </c>
      <c r="F410" s="32">
        <f>IF(B410="","",IF(B410&gt;='Mortgage Calculator'!$D$22,E410+I410,MIN('Mortgage Calculator'!$D$23,E410+I410)))</f>
        <v>0</v>
      </c>
      <c r="G410" s="33"/>
      <c r="H410" s="32">
        <f>IF(B410="","",MAX(0,MIN('Mortgage Calculator'!$D$17+N(G410),E410+I410-F410)))</f>
        <v>0</v>
      </c>
      <c r="I410" s="32">
        <f>IF(B410="","",ROUND(E410*'Mortgage Calculator'!$D$8/12,2))</f>
        <v>0</v>
      </c>
      <c r="J410" s="32">
        <f>IF(B410="","",F410+H410-I410)</f>
        <v>0</v>
      </c>
      <c r="K410" s="34">
        <f>IF(B410="","",ROUND(E410-J410,2))</f>
        <v>0</v>
      </c>
      <c r="L410" s="35">
        <f>IF(B410="","",L409+I410)</f>
        <v>0</v>
      </c>
      <c r="M410" s="32">
        <f>IF(B410="","",IF(AND('Mortgage Calculator'!$D$21/'Mortgage Calculator'!$D$6&gt;0.8,E410/'Mortgage Calculator'!$D$6&gt;0.78),ROUND('Mortgage Calculator'!$D$21*'Mortgage Calculator'!$D$15/12,2),0))</f>
        <v>0</v>
      </c>
      <c r="N410" s="36">
        <f>IF(B410="","",1-K410/'Mortgage Calculator'!$D$6)</f>
        <v>0</v>
      </c>
    </row>
    <row r="411" spans="2:14">
      <c r="B411" s="30">
        <f>IF(B410="","",IF(K410&gt;0.005,B410+1,""))</f>
        <v>0</v>
      </c>
      <c r="C411" s="31">
        <f>IF(B411="","",EDATE('Mortgage Calculator'!$D$10,B411-1))</f>
        <v>0</v>
      </c>
      <c r="D411" s="30">
        <f>IF(B411="","",INT((B411-1)/12)+1)</f>
        <v>0</v>
      </c>
      <c r="E411" s="32">
        <f>IF(B411="","",K410)</f>
        <v>0</v>
      </c>
      <c r="F411" s="32">
        <f>IF(B411="","",IF(B411&gt;='Mortgage Calculator'!$D$22,E411+I411,MIN('Mortgage Calculator'!$D$23,E411+I411)))</f>
        <v>0</v>
      </c>
      <c r="G411" s="33"/>
      <c r="H411" s="32">
        <f>IF(B411="","",MAX(0,MIN('Mortgage Calculator'!$D$17+N(G411),E411+I411-F411)))</f>
        <v>0</v>
      </c>
      <c r="I411" s="32">
        <f>IF(B411="","",ROUND(E411*'Mortgage Calculator'!$D$8/12,2))</f>
        <v>0</v>
      </c>
      <c r="J411" s="32">
        <f>IF(B411="","",F411+H411-I411)</f>
        <v>0</v>
      </c>
      <c r="K411" s="34">
        <f>IF(B411="","",ROUND(E411-J411,2))</f>
        <v>0</v>
      </c>
      <c r="L411" s="35">
        <f>IF(B411="","",L410+I411)</f>
        <v>0</v>
      </c>
      <c r="M411" s="32">
        <f>IF(B411="","",IF(AND('Mortgage Calculator'!$D$21/'Mortgage Calculator'!$D$6&gt;0.8,E411/'Mortgage Calculator'!$D$6&gt;0.78),ROUND('Mortgage Calculator'!$D$21*'Mortgage Calculator'!$D$15/12,2),0))</f>
        <v>0</v>
      </c>
      <c r="N411" s="36">
        <f>IF(B411="","",1-K411/'Mortgage Calculator'!$D$6)</f>
        <v>0</v>
      </c>
    </row>
    <row r="412" spans="2:14">
      <c r="B412" s="30">
        <f>IF(B411="","",IF(K411&gt;0.005,B411+1,""))</f>
        <v>0</v>
      </c>
      <c r="C412" s="31">
        <f>IF(B412="","",EDATE('Mortgage Calculator'!$D$10,B412-1))</f>
        <v>0</v>
      </c>
      <c r="D412" s="30">
        <f>IF(B412="","",INT((B412-1)/12)+1)</f>
        <v>0</v>
      </c>
      <c r="E412" s="32">
        <f>IF(B412="","",K411)</f>
        <v>0</v>
      </c>
      <c r="F412" s="32">
        <f>IF(B412="","",IF(B412&gt;='Mortgage Calculator'!$D$22,E412+I412,MIN('Mortgage Calculator'!$D$23,E412+I412)))</f>
        <v>0</v>
      </c>
      <c r="G412" s="33"/>
      <c r="H412" s="32">
        <f>IF(B412="","",MAX(0,MIN('Mortgage Calculator'!$D$17+N(G412),E412+I412-F412)))</f>
        <v>0</v>
      </c>
      <c r="I412" s="32">
        <f>IF(B412="","",ROUND(E412*'Mortgage Calculator'!$D$8/12,2))</f>
        <v>0</v>
      </c>
      <c r="J412" s="32">
        <f>IF(B412="","",F412+H412-I412)</f>
        <v>0</v>
      </c>
      <c r="K412" s="34">
        <f>IF(B412="","",ROUND(E412-J412,2))</f>
        <v>0</v>
      </c>
      <c r="L412" s="35">
        <f>IF(B412="","",L411+I412)</f>
        <v>0</v>
      </c>
      <c r="M412" s="32">
        <f>IF(B412="","",IF(AND('Mortgage Calculator'!$D$21/'Mortgage Calculator'!$D$6&gt;0.8,E412/'Mortgage Calculator'!$D$6&gt;0.78),ROUND('Mortgage Calculator'!$D$21*'Mortgage Calculator'!$D$15/12,2),0))</f>
        <v>0</v>
      </c>
      <c r="N412" s="36">
        <f>IF(B412="","",1-K412/'Mortgage Calculator'!$D$6)</f>
        <v>0</v>
      </c>
    </row>
    <row r="413" spans="2:14">
      <c r="B413" s="30">
        <f>IF(B412="","",IF(K412&gt;0.005,B412+1,""))</f>
        <v>0</v>
      </c>
      <c r="C413" s="31">
        <f>IF(B413="","",EDATE('Mortgage Calculator'!$D$10,B413-1))</f>
        <v>0</v>
      </c>
      <c r="D413" s="30">
        <f>IF(B413="","",INT((B413-1)/12)+1)</f>
        <v>0</v>
      </c>
      <c r="E413" s="32">
        <f>IF(B413="","",K412)</f>
        <v>0</v>
      </c>
      <c r="F413" s="32">
        <f>IF(B413="","",IF(B413&gt;='Mortgage Calculator'!$D$22,E413+I413,MIN('Mortgage Calculator'!$D$23,E413+I413)))</f>
        <v>0</v>
      </c>
      <c r="G413" s="33"/>
      <c r="H413" s="32">
        <f>IF(B413="","",MAX(0,MIN('Mortgage Calculator'!$D$17+N(G413),E413+I413-F413)))</f>
        <v>0</v>
      </c>
      <c r="I413" s="32">
        <f>IF(B413="","",ROUND(E413*'Mortgage Calculator'!$D$8/12,2))</f>
        <v>0</v>
      </c>
      <c r="J413" s="32">
        <f>IF(B413="","",F413+H413-I413)</f>
        <v>0</v>
      </c>
      <c r="K413" s="34">
        <f>IF(B413="","",ROUND(E413-J413,2))</f>
        <v>0</v>
      </c>
      <c r="L413" s="35">
        <f>IF(B413="","",L412+I413)</f>
        <v>0</v>
      </c>
      <c r="M413" s="32">
        <f>IF(B413="","",IF(AND('Mortgage Calculator'!$D$21/'Mortgage Calculator'!$D$6&gt;0.8,E413/'Mortgage Calculator'!$D$6&gt;0.78),ROUND('Mortgage Calculator'!$D$21*'Mortgage Calculator'!$D$15/12,2),0))</f>
        <v>0</v>
      </c>
      <c r="N413" s="36">
        <f>IF(B413="","",1-K413/'Mortgage Calculator'!$D$6)</f>
        <v>0</v>
      </c>
    </row>
    <row r="414" spans="2:14">
      <c r="B414" s="30">
        <f>IF(B413="","",IF(K413&gt;0.005,B413+1,""))</f>
        <v>0</v>
      </c>
      <c r="C414" s="31">
        <f>IF(B414="","",EDATE('Mortgage Calculator'!$D$10,B414-1))</f>
        <v>0</v>
      </c>
      <c r="D414" s="30">
        <f>IF(B414="","",INT((B414-1)/12)+1)</f>
        <v>0</v>
      </c>
      <c r="E414" s="32">
        <f>IF(B414="","",K413)</f>
        <v>0</v>
      </c>
      <c r="F414" s="32">
        <f>IF(B414="","",IF(B414&gt;='Mortgage Calculator'!$D$22,E414+I414,MIN('Mortgage Calculator'!$D$23,E414+I414)))</f>
        <v>0</v>
      </c>
      <c r="G414" s="33"/>
      <c r="H414" s="32">
        <f>IF(B414="","",MAX(0,MIN('Mortgage Calculator'!$D$17+N(G414),E414+I414-F414)))</f>
        <v>0</v>
      </c>
      <c r="I414" s="32">
        <f>IF(B414="","",ROUND(E414*'Mortgage Calculator'!$D$8/12,2))</f>
        <v>0</v>
      </c>
      <c r="J414" s="32">
        <f>IF(B414="","",F414+H414-I414)</f>
        <v>0</v>
      </c>
      <c r="K414" s="34">
        <f>IF(B414="","",ROUND(E414-J414,2))</f>
        <v>0</v>
      </c>
      <c r="L414" s="35">
        <f>IF(B414="","",L413+I414)</f>
        <v>0</v>
      </c>
      <c r="M414" s="32">
        <f>IF(B414="","",IF(AND('Mortgage Calculator'!$D$21/'Mortgage Calculator'!$D$6&gt;0.8,E414/'Mortgage Calculator'!$D$6&gt;0.78),ROUND('Mortgage Calculator'!$D$21*'Mortgage Calculator'!$D$15/12,2),0))</f>
        <v>0</v>
      </c>
      <c r="N414" s="36">
        <f>IF(B414="","",1-K414/'Mortgage Calculator'!$D$6)</f>
        <v>0</v>
      </c>
    </row>
    <row r="415" spans="2:14">
      <c r="B415" s="30">
        <f>IF(B414="","",IF(K414&gt;0.005,B414+1,""))</f>
        <v>0</v>
      </c>
      <c r="C415" s="31">
        <f>IF(B415="","",EDATE('Mortgage Calculator'!$D$10,B415-1))</f>
        <v>0</v>
      </c>
      <c r="D415" s="30">
        <f>IF(B415="","",INT((B415-1)/12)+1)</f>
        <v>0</v>
      </c>
      <c r="E415" s="32">
        <f>IF(B415="","",K414)</f>
        <v>0</v>
      </c>
      <c r="F415" s="32">
        <f>IF(B415="","",IF(B415&gt;='Mortgage Calculator'!$D$22,E415+I415,MIN('Mortgage Calculator'!$D$23,E415+I415)))</f>
        <v>0</v>
      </c>
      <c r="G415" s="33"/>
      <c r="H415" s="32">
        <f>IF(B415="","",MAX(0,MIN('Mortgage Calculator'!$D$17+N(G415),E415+I415-F415)))</f>
        <v>0</v>
      </c>
      <c r="I415" s="32">
        <f>IF(B415="","",ROUND(E415*'Mortgage Calculator'!$D$8/12,2))</f>
        <v>0</v>
      </c>
      <c r="J415" s="32">
        <f>IF(B415="","",F415+H415-I415)</f>
        <v>0</v>
      </c>
      <c r="K415" s="34">
        <f>IF(B415="","",ROUND(E415-J415,2))</f>
        <v>0</v>
      </c>
      <c r="L415" s="35">
        <f>IF(B415="","",L414+I415)</f>
        <v>0</v>
      </c>
      <c r="M415" s="32">
        <f>IF(B415="","",IF(AND('Mortgage Calculator'!$D$21/'Mortgage Calculator'!$D$6&gt;0.8,E415/'Mortgage Calculator'!$D$6&gt;0.78),ROUND('Mortgage Calculator'!$D$21*'Mortgage Calculator'!$D$15/12,2),0))</f>
        <v>0</v>
      </c>
      <c r="N415" s="36">
        <f>IF(B415="","",1-K415/'Mortgage Calculator'!$D$6)</f>
        <v>0</v>
      </c>
    </row>
    <row r="416" spans="2:14">
      <c r="B416" s="30">
        <f>IF(B415="","",IF(K415&gt;0.005,B415+1,""))</f>
        <v>0</v>
      </c>
      <c r="C416" s="31">
        <f>IF(B416="","",EDATE('Mortgage Calculator'!$D$10,B416-1))</f>
        <v>0</v>
      </c>
      <c r="D416" s="30">
        <f>IF(B416="","",INT((B416-1)/12)+1)</f>
        <v>0</v>
      </c>
      <c r="E416" s="32">
        <f>IF(B416="","",K415)</f>
        <v>0</v>
      </c>
      <c r="F416" s="32">
        <f>IF(B416="","",IF(B416&gt;='Mortgage Calculator'!$D$22,E416+I416,MIN('Mortgage Calculator'!$D$23,E416+I416)))</f>
        <v>0</v>
      </c>
      <c r="G416" s="33"/>
      <c r="H416" s="32">
        <f>IF(B416="","",MAX(0,MIN('Mortgage Calculator'!$D$17+N(G416),E416+I416-F416)))</f>
        <v>0</v>
      </c>
      <c r="I416" s="32">
        <f>IF(B416="","",ROUND(E416*'Mortgage Calculator'!$D$8/12,2))</f>
        <v>0</v>
      </c>
      <c r="J416" s="32">
        <f>IF(B416="","",F416+H416-I416)</f>
        <v>0</v>
      </c>
      <c r="K416" s="34">
        <f>IF(B416="","",ROUND(E416-J416,2))</f>
        <v>0</v>
      </c>
      <c r="L416" s="35">
        <f>IF(B416="","",L415+I416)</f>
        <v>0</v>
      </c>
      <c r="M416" s="32">
        <f>IF(B416="","",IF(AND('Mortgage Calculator'!$D$21/'Mortgage Calculator'!$D$6&gt;0.8,E416/'Mortgage Calculator'!$D$6&gt;0.78),ROUND('Mortgage Calculator'!$D$21*'Mortgage Calculator'!$D$15/12,2),0))</f>
        <v>0</v>
      </c>
      <c r="N416" s="36">
        <f>IF(B416="","",1-K416/'Mortgage Calculator'!$D$6)</f>
        <v>0</v>
      </c>
    </row>
    <row r="417" spans="2:14">
      <c r="B417" s="30">
        <f>IF(B416="","",IF(K416&gt;0.005,B416+1,""))</f>
        <v>0</v>
      </c>
      <c r="C417" s="31">
        <f>IF(B417="","",EDATE('Mortgage Calculator'!$D$10,B417-1))</f>
        <v>0</v>
      </c>
      <c r="D417" s="30">
        <f>IF(B417="","",INT((B417-1)/12)+1)</f>
        <v>0</v>
      </c>
      <c r="E417" s="32">
        <f>IF(B417="","",K416)</f>
        <v>0</v>
      </c>
      <c r="F417" s="32">
        <f>IF(B417="","",IF(B417&gt;='Mortgage Calculator'!$D$22,E417+I417,MIN('Mortgage Calculator'!$D$23,E417+I417)))</f>
        <v>0</v>
      </c>
      <c r="G417" s="33"/>
      <c r="H417" s="32">
        <f>IF(B417="","",MAX(0,MIN('Mortgage Calculator'!$D$17+N(G417),E417+I417-F417)))</f>
        <v>0</v>
      </c>
      <c r="I417" s="32">
        <f>IF(B417="","",ROUND(E417*'Mortgage Calculator'!$D$8/12,2))</f>
        <v>0</v>
      </c>
      <c r="J417" s="32">
        <f>IF(B417="","",F417+H417-I417)</f>
        <v>0</v>
      </c>
      <c r="K417" s="34">
        <f>IF(B417="","",ROUND(E417-J417,2))</f>
        <v>0</v>
      </c>
      <c r="L417" s="35">
        <f>IF(B417="","",L416+I417)</f>
        <v>0</v>
      </c>
      <c r="M417" s="32">
        <f>IF(B417="","",IF(AND('Mortgage Calculator'!$D$21/'Mortgage Calculator'!$D$6&gt;0.8,E417/'Mortgage Calculator'!$D$6&gt;0.78),ROUND('Mortgage Calculator'!$D$21*'Mortgage Calculator'!$D$15/12,2),0))</f>
        <v>0</v>
      </c>
      <c r="N417" s="36">
        <f>IF(B417="","",1-K417/'Mortgage Calculator'!$D$6)</f>
        <v>0</v>
      </c>
    </row>
    <row r="418" spans="2:14">
      <c r="B418" s="30">
        <f>IF(B417="","",IF(K417&gt;0.005,B417+1,""))</f>
        <v>0</v>
      </c>
      <c r="C418" s="31">
        <f>IF(B418="","",EDATE('Mortgage Calculator'!$D$10,B418-1))</f>
        <v>0</v>
      </c>
      <c r="D418" s="30">
        <f>IF(B418="","",INT((B418-1)/12)+1)</f>
        <v>0</v>
      </c>
      <c r="E418" s="32">
        <f>IF(B418="","",K417)</f>
        <v>0</v>
      </c>
      <c r="F418" s="32">
        <f>IF(B418="","",IF(B418&gt;='Mortgage Calculator'!$D$22,E418+I418,MIN('Mortgage Calculator'!$D$23,E418+I418)))</f>
        <v>0</v>
      </c>
      <c r="G418" s="33"/>
      <c r="H418" s="32">
        <f>IF(B418="","",MAX(0,MIN('Mortgage Calculator'!$D$17+N(G418),E418+I418-F418)))</f>
        <v>0</v>
      </c>
      <c r="I418" s="32">
        <f>IF(B418="","",ROUND(E418*'Mortgage Calculator'!$D$8/12,2))</f>
        <v>0</v>
      </c>
      <c r="J418" s="32">
        <f>IF(B418="","",F418+H418-I418)</f>
        <v>0</v>
      </c>
      <c r="K418" s="34">
        <f>IF(B418="","",ROUND(E418-J418,2))</f>
        <v>0</v>
      </c>
      <c r="L418" s="35">
        <f>IF(B418="","",L417+I418)</f>
        <v>0</v>
      </c>
      <c r="M418" s="32">
        <f>IF(B418="","",IF(AND('Mortgage Calculator'!$D$21/'Mortgage Calculator'!$D$6&gt;0.8,E418/'Mortgage Calculator'!$D$6&gt;0.78),ROUND('Mortgage Calculator'!$D$21*'Mortgage Calculator'!$D$15/12,2),0))</f>
        <v>0</v>
      </c>
      <c r="N418" s="36">
        <f>IF(B418="","",1-K418/'Mortgage Calculator'!$D$6)</f>
        <v>0</v>
      </c>
    </row>
    <row r="419" spans="2:14">
      <c r="B419" s="30">
        <f>IF(B418="","",IF(K418&gt;0.005,B418+1,""))</f>
        <v>0</v>
      </c>
      <c r="C419" s="31">
        <f>IF(B419="","",EDATE('Mortgage Calculator'!$D$10,B419-1))</f>
        <v>0</v>
      </c>
      <c r="D419" s="30">
        <f>IF(B419="","",INT((B419-1)/12)+1)</f>
        <v>0</v>
      </c>
      <c r="E419" s="32">
        <f>IF(B419="","",K418)</f>
        <v>0</v>
      </c>
      <c r="F419" s="32">
        <f>IF(B419="","",IF(B419&gt;='Mortgage Calculator'!$D$22,E419+I419,MIN('Mortgage Calculator'!$D$23,E419+I419)))</f>
        <v>0</v>
      </c>
      <c r="G419" s="33"/>
      <c r="H419" s="32">
        <f>IF(B419="","",MAX(0,MIN('Mortgage Calculator'!$D$17+N(G419),E419+I419-F419)))</f>
        <v>0</v>
      </c>
      <c r="I419" s="32">
        <f>IF(B419="","",ROUND(E419*'Mortgage Calculator'!$D$8/12,2))</f>
        <v>0</v>
      </c>
      <c r="J419" s="32">
        <f>IF(B419="","",F419+H419-I419)</f>
        <v>0</v>
      </c>
      <c r="K419" s="34">
        <f>IF(B419="","",ROUND(E419-J419,2))</f>
        <v>0</v>
      </c>
      <c r="L419" s="35">
        <f>IF(B419="","",L418+I419)</f>
        <v>0</v>
      </c>
      <c r="M419" s="32">
        <f>IF(B419="","",IF(AND('Mortgage Calculator'!$D$21/'Mortgage Calculator'!$D$6&gt;0.8,E419/'Mortgage Calculator'!$D$6&gt;0.78),ROUND('Mortgage Calculator'!$D$21*'Mortgage Calculator'!$D$15/12,2),0))</f>
        <v>0</v>
      </c>
      <c r="N419" s="36">
        <f>IF(B419="","",1-K419/'Mortgage Calculator'!$D$6)</f>
        <v>0</v>
      </c>
    </row>
    <row r="420" spans="2:14">
      <c r="B420" s="30">
        <f>IF(B419="","",IF(K419&gt;0.005,B419+1,""))</f>
        <v>0</v>
      </c>
      <c r="C420" s="31">
        <f>IF(B420="","",EDATE('Mortgage Calculator'!$D$10,B420-1))</f>
        <v>0</v>
      </c>
      <c r="D420" s="30">
        <f>IF(B420="","",INT((B420-1)/12)+1)</f>
        <v>0</v>
      </c>
      <c r="E420" s="32">
        <f>IF(B420="","",K419)</f>
        <v>0</v>
      </c>
      <c r="F420" s="32">
        <f>IF(B420="","",IF(B420&gt;='Mortgage Calculator'!$D$22,E420+I420,MIN('Mortgage Calculator'!$D$23,E420+I420)))</f>
        <v>0</v>
      </c>
      <c r="G420" s="33"/>
      <c r="H420" s="32">
        <f>IF(B420="","",MAX(0,MIN('Mortgage Calculator'!$D$17+N(G420),E420+I420-F420)))</f>
        <v>0</v>
      </c>
      <c r="I420" s="32">
        <f>IF(B420="","",ROUND(E420*'Mortgage Calculator'!$D$8/12,2))</f>
        <v>0</v>
      </c>
      <c r="J420" s="32">
        <f>IF(B420="","",F420+H420-I420)</f>
        <v>0</v>
      </c>
      <c r="K420" s="34">
        <f>IF(B420="","",ROUND(E420-J420,2))</f>
        <v>0</v>
      </c>
      <c r="L420" s="35">
        <f>IF(B420="","",L419+I420)</f>
        <v>0</v>
      </c>
      <c r="M420" s="32">
        <f>IF(B420="","",IF(AND('Mortgage Calculator'!$D$21/'Mortgage Calculator'!$D$6&gt;0.8,E420/'Mortgage Calculator'!$D$6&gt;0.78),ROUND('Mortgage Calculator'!$D$21*'Mortgage Calculator'!$D$15/12,2),0))</f>
        <v>0</v>
      </c>
      <c r="N420" s="36">
        <f>IF(B420="","",1-K420/'Mortgage Calculator'!$D$6)</f>
        <v>0</v>
      </c>
    </row>
    <row r="421" spans="2:14">
      <c r="B421" s="30">
        <f>IF(B420="","",IF(K420&gt;0.005,B420+1,""))</f>
        <v>0</v>
      </c>
      <c r="C421" s="31">
        <f>IF(B421="","",EDATE('Mortgage Calculator'!$D$10,B421-1))</f>
        <v>0</v>
      </c>
      <c r="D421" s="30">
        <f>IF(B421="","",INT((B421-1)/12)+1)</f>
        <v>0</v>
      </c>
      <c r="E421" s="32">
        <f>IF(B421="","",K420)</f>
        <v>0</v>
      </c>
      <c r="F421" s="32">
        <f>IF(B421="","",IF(B421&gt;='Mortgage Calculator'!$D$22,E421+I421,MIN('Mortgage Calculator'!$D$23,E421+I421)))</f>
        <v>0</v>
      </c>
      <c r="G421" s="33"/>
      <c r="H421" s="32">
        <f>IF(B421="","",MAX(0,MIN('Mortgage Calculator'!$D$17+N(G421),E421+I421-F421)))</f>
        <v>0</v>
      </c>
      <c r="I421" s="32">
        <f>IF(B421="","",ROUND(E421*'Mortgage Calculator'!$D$8/12,2))</f>
        <v>0</v>
      </c>
      <c r="J421" s="32">
        <f>IF(B421="","",F421+H421-I421)</f>
        <v>0</v>
      </c>
      <c r="K421" s="34">
        <f>IF(B421="","",ROUND(E421-J421,2))</f>
        <v>0</v>
      </c>
      <c r="L421" s="35">
        <f>IF(B421="","",L420+I421)</f>
        <v>0</v>
      </c>
      <c r="M421" s="32">
        <f>IF(B421="","",IF(AND('Mortgage Calculator'!$D$21/'Mortgage Calculator'!$D$6&gt;0.8,E421/'Mortgage Calculator'!$D$6&gt;0.78),ROUND('Mortgage Calculator'!$D$21*'Mortgage Calculator'!$D$15/12,2),0))</f>
        <v>0</v>
      </c>
      <c r="N421" s="36">
        <f>IF(B421="","",1-K421/'Mortgage Calculator'!$D$6)</f>
        <v>0</v>
      </c>
    </row>
    <row r="422" spans="2:14">
      <c r="B422" s="30">
        <f>IF(B421="","",IF(K421&gt;0.005,B421+1,""))</f>
        <v>0</v>
      </c>
      <c r="C422" s="31">
        <f>IF(B422="","",EDATE('Mortgage Calculator'!$D$10,B422-1))</f>
        <v>0</v>
      </c>
      <c r="D422" s="30">
        <f>IF(B422="","",INT((B422-1)/12)+1)</f>
        <v>0</v>
      </c>
      <c r="E422" s="32">
        <f>IF(B422="","",K421)</f>
        <v>0</v>
      </c>
      <c r="F422" s="32">
        <f>IF(B422="","",IF(B422&gt;='Mortgage Calculator'!$D$22,E422+I422,MIN('Mortgage Calculator'!$D$23,E422+I422)))</f>
        <v>0</v>
      </c>
      <c r="G422" s="33"/>
      <c r="H422" s="32">
        <f>IF(B422="","",MAX(0,MIN('Mortgage Calculator'!$D$17+N(G422),E422+I422-F422)))</f>
        <v>0</v>
      </c>
      <c r="I422" s="32">
        <f>IF(B422="","",ROUND(E422*'Mortgage Calculator'!$D$8/12,2))</f>
        <v>0</v>
      </c>
      <c r="J422" s="32">
        <f>IF(B422="","",F422+H422-I422)</f>
        <v>0</v>
      </c>
      <c r="K422" s="34">
        <f>IF(B422="","",ROUND(E422-J422,2))</f>
        <v>0</v>
      </c>
      <c r="L422" s="35">
        <f>IF(B422="","",L421+I422)</f>
        <v>0</v>
      </c>
      <c r="M422" s="32">
        <f>IF(B422="","",IF(AND('Mortgage Calculator'!$D$21/'Mortgage Calculator'!$D$6&gt;0.8,E422/'Mortgage Calculator'!$D$6&gt;0.78),ROUND('Mortgage Calculator'!$D$21*'Mortgage Calculator'!$D$15/12,2),0))</f>
        <v>0</v>
      </c>
      <c r="N422" s="36">
        <f>IF(B422="","",1-K422/'Mortgage Calculator'!$D$6)</f>
        <v>0</v>
      </c>
    </row>
    <row r="423" spans="2:14">
      <c r="B423" s="30">
        <f>IF(B422="","",IF(K422&gt;0.005,B422+1,""))</f>
        <v>0</v>
      </c>
      <c r="C423" s="31">
        <f>IF(B423="","",EDATE('Mortgage Calculator'!$D$10,B423-1))</f>
        <v>0</v>
      </c>
      <c r="D423" s="30">
        <f>IF(B423="","",INT((B423-1)/12)+1)</f>
        <v>0</v>
      </c>
      <c r="E423" s="32">
        <f>IF(B423="","",K422)</f>
        <v>0</v>
      </c>
      <c r="F423" s="32">
        <f>IF(B423="","",IF(B423&gt;='Mortgage Calculator'!$D$22,E423+I423,MIN('Mortgage Calculator'!$D$23,E423+I423)))</f>
        <v>0</v>
      </c>
      <c r="G423" s="33"/>
      <c r="H423" s="32">
        <f>IF(B423="","",MAX(0,MIN('Mortgage Calculator'!$D$17+N(G423),E423+I423-F423)))</f>
        <v>0</v>
      </c>
      <c r="I423" s="32">
        <f>IF(B423="","",ROUND(E423*'Mortgage Calculator'!$D$8/12,2))</f>
        <v>0</v>
      </c>
      <c r="J423" s="32">
        <f>IF(B423="","",F423+H423-I423)</f>
        <v>0</v>
      </c>
      <c r="K423" s="34">
        <f>IF(B423="","",ROUND(E423-J423,2))</f>
        <v>0</v>
      </c>
      <c r="L423" s="35">
        <f>IF(B423="","",L422+I423)</f>
        <v>0</v>
      </c>
      <c r="M423" s="32">
        <f>IF(B423="","",IF(AND('Mortgage Calculator'!$D$21/'Mortgage Calculator'!$D$6&gt;0.8,E423/'Mortgage Calculator'!$D$6&gt;0.78),ROUND('Mortgage Calculator'!$D$21*'Mortgage Calculator'!$D$15/12,2),0))</f>
        <v>0</v>
      </c>
      <c r="N423" s="36">
        <f>IF(B423="","",1-K423/'Mortgage Calculator'!$D$6)</f>
        <v>0</v>
      </c>
    </row>
    <row r="424" spans="2:14">
      <c r="B424" s="30">
        <f>IF(B423="","",IF(K423&gt;0.005,B423+1,""))</f>
        <v>0</v>
      </c>
      <c r="C424" s="31">
        <f>IF(B424="","",EDATE('Mortgage Calculator'!$D$10,B424-1))</f>
        <v>0</v>
      </c>
      <c r="D424" s="30">
        <f>IF(B424="","",INT((B424-1)/12)+1)</f>
        <v>0</v>
      </c>
      <c r="E424" s="32">
        <f>IF(B424="","",K423)</f>
        <v>0</v>
      </c>
      <c r="F424" s="32">
        <f>IF(B424="","",IF(B424&gt;='Mortgage Calculator'!$D$22,E424+I424,MIN('Mortgage Calculator'!$D$23,E424+I424)))</f>
        <v>0</v>
      </c>
      <c r="G424" s="33"/>
      <c r="H424" s="32">
        <f>IF(B424="","",MAX(0,MIN('Mortgage Calculator'!$D$17+N(G424),E424+I424-F424)))</f>
        <v>0</v>
      </c>
      <c r="I424" s="32">
        <f>IF(B424="","",ROUND(E424*'Mortgage Calculator'!$D$8/12,2))</f>
        <v>0</v>
      </c>
      <c r="J424" s="32">
        <f>IF(B424="","",F424+H424-I424)</f>
        <v>0</v>
      </c>
      <c r="K424" s="34">
        <f>IF(B424="","",ROUND(E424-J424,2))</f>
        <v>0</v>
      </c>
      <c r="L424" s="35">
        <f>IF(B424="","",L423+I424)</f>
        <v>0</v>
      </c>
      <c r="M424" s="32">
        <f>IF(B424="","",IF(AND('Mortgage Calculator'!$D$21/'Mortgage Calculator'!$D$6&gt;0.8,E424/'Mortgage Calculator'!$D$6&gt;0.78),ROUND('Mortgage Calculator'!$D$21*'Mortgage Calculator'!$D$15/12,2),0))</f>
        <v>0</v>
      </c>
      <c r="N424" s="36">
        <f>IF(B424="","",1-K424/'Mortgage Calculator'!$D$6)</f>
        <v>0</v>
      </c>
    </row>
    <row r="425" spans="2:14">
      <c r="B425" s="30">
        <f>IF(B424="","",IF(K424&gt;0.005,B424+1,""))</f>
        <v>0</v>
      </c>
      <c r="C425" s="31">
        <f>IF(B425="","",EDATE('Mortgage Calculator'!$D$10,B425-1))</f>
        <v>0</v>
      </c>
      <c r="D425" s="30">
        <f>IF(B425="","",INT((B425-1)/12)+1)</f>
        <v>0</v>
      </c>
      <c r="E425" s="32">
        <f>IF(B425="","",K424)</f>
        <v>0</v>
      </c>
      <c r="F425" s="32">
        <f>IF(B425="","",IF(B425&gt;='Mortgage Calculator'!$D$22,E425+I425,MIN('Mortgage Calculator'!$D$23,E425+I425)))</f>
        <v>0</v>
      </c>
      <c r="G425" s="33"/>
      <c r="H425" s="32">
        <f>IF(B425="","",MAX(0,MIN('Mortgage Calculator'!$D$17+N(G425),E425+I425-F425)))</f>
        <v>0</v>
      </c>
      <c r="I425" s="32">
        <f>IF(B425="","",ROUND(E425*'Mortgage Calculator'!$D$8/12,2))</f>
        <v>0</v>
      </c>
      <c r="J425" s="32">
        <f>IF(B425="","",F425+H425-I425)</f>
        <v>0</v>
      </c>
      <c r="K425" s="34">
        <f>IF(B425="","",ROUND(E425-J425,2))</f>
        <v>0</v>
      </c>
      <c r="L425" s="35">
        <f>IF(B425="","",L424+I425)</f>
        <v>0</v>
      </c>
      <c r="M425" s="32">
        <f>IF(B425="","",IF(AND('Mortgage Calculator'!$D$21/'Mortgage Calculator'!$D$6&gt;0.8,E425/'Mortgage Calculator'!$D$6&gt;0.78),ROUND('Mortgage Calculator'!$D$21*'Mortgage Calculator'!$D$15/12,2),0))</f>
        <v>0</v>
      </c>
      <c r="N425" s="36">
        <f>IF(B425="","",1-K425/'Mortgage Calculator'!$D$6)</f>
        <v>0</v>
      </c>
    </row>
    <row r="426" spans="2:14">
      <c r="B426" s="30">
        <f>IF(B425="","",IF(K425&gt;0.005,B425+1,""))</f>
        <v>0</v>
      </c>
      <c r="C426" s="31">
        <f>IF(B426="","",EDATE('Mortgage Calculator'!$D$10,B426-1))</f>
        <v>0</v>
      </c>
      <c r="D426" s="30">
        <f>IF(B426="","",INT((B426-1)/12)+1)</f>
        <v>0</v>
      </c>
      <c r="E426" s="32">
        <f>IF(B426="","",K425)</f>
        <v>0</v>
      </c>
      <c r="F426" s="32">
        <f>IF(B426="","",IF(B426&gt;='Mortgage Calculator'!$D$22,E426+I426,MIN('Mortgage Calculator'!$D$23,E426+I426)))</f>
        <v>0</v>
      </c>
      <c r="G426" s="33"/>
      <c r="H426" s="32">
        <f>IF(B426="","",MAX(0,MIN('Mortgage Calculator'!$D$17+N(G426),E426+I426-F426)))</f>
        <v>0</v>
      </c>
      <c r="I426" s="32">
        <f>IF(B426="","",ROUND(E426*'Mortgage Calculator'!$D$8/12,2))</f>
        <v>0</v>
      </c>
      <c r="J426" s="32">
        <f>IF(B426="","",F426+H426-I426)</f>
        <v>0</v>
      </c>
      <c r="K426" s="34">
        <f>IF(B426="","",ROUND(E426-J426,2))</f>
        <v>0</v>
      </c>
      <c r="L426" s="35">
        <f>IF(B426="","",L425+I426)</f>
        <v>0</v>
      </c>
      <c r="M426" s="32">
        <f>IF(B426="","",IF(AND('Mortgage Calculator'!$D$21/'Mortgage Calculator'!$D$6&gt;0.8,E426/'Mortgage Calculator'!$D$6&gt;0.78),ROUND('Mortgage Calculator'!$D$21*'Mortgage Calculator'!$D$15/12,2),0))</f>
        <v>0</v>
      </c>
      <c r="N426" s="36">
        <f>IF(B426="","",1-K426/'Mortgage Calculator'!$D$6)</f>
        <v>0</v>
      </c>
    </row>
    <row r="427" spans="2:14">
      <c r="B427" s="30">
        <f>IF(B426="","",IF(K426&gt;0.005,B426+1,""))</f>
        <v>0</v>
      </c>
      <c r="C427" s="31">
        <f>IF(B427="","",EDATE('Mortgage Calculator'!$D$10,B427-1))</f>
        <v>0</v>
      </c>
      <c r="D427" s="30">
        <f>IF(B427="","",INT((B427-1)/12)+1)</f>
        <v>0</v>
      </c>
      <c r="E427" s="32">
        <f>IF(B427="","",K426)</f>
        <v>0</v>
      </c>
      <c r="F427" s="32">
        <f>IF(B427="","",IF(B427&gt;='Mortgage Calculator'!$D$22,E427+I427,MIN('Mortgage Calculator'!$D$23,E427+I427)))</f>
        <v>0</v>
      </c>
      <c r="G427" s="33"/>
      <c r="H427" s="32">
        <f>IF(B427="","",MAX(0,MIN('Mortgage Calculator'!$D$17+N(G427),E427+I427-F427)))</f>
        <v>0</v>
      </c>
      <c r="I427" s="32">
        <f>IF(B427="","",ROUND(E427*'Mortgage Calculator'!$D$8/12,2))</f>
        <v>0</v>
      </c>
      <c r="J427" s="32">
        <f>IF(B427="","",F427+H427-I427)</f>
        <v>0</v>
      </c>
      <c r="K427" s="34">
        <f>IF(B427="","",ROUND(E427-J427,2))</f>
        <v>0</v>
      </c>
      <c r="L427" s="35">
        <f>IF(B427="","",L426+I427)</f>
        <v>0</v>
      </c>
      <c r="M427" s="32">
        <f>IF(B427="","",IF(AND('Mortgage Calculator'!$D$21/'Mortgage Calculator'!$D$6&gt;0.8,E427/'Mortgage Calculator'!$D$6&gt;0.78),ROUND('Mortgage Calculator'!$D$21*'Mortgage Calculator'!$D$15/12,2),0))</f>
        <v>0</v>
      </c>
      <c r="N427" s="36">
        <f>IF(B427="","",1-K427/'Mortgage Calculator'!$D$6)</f>
        <v>0</v>
      </c>
    </row>
    <row r="428" spans="2:14">
      <c r="B428" s="30">
        <f>IF(B427="","",IF(K427&gt;0.005,B427+1,""))</f>
        <v>0</v>
      </c>
      <c r="C428" s="31">
        <f>IF(B428="","",EDATE('Mortgage Calculator'!$D$10,B428-1))</f>
        <v>0</v>
      </c>
      <c r="D428" s="30">
        <f>IF(B428="","",INT((B428-1)/12)+1)</f>
        <v>0</v>
      </c>
      <c r="E428" s="32">
        <f>IF(B428="","",K427)</f>
        <v>0</v>
      </c>
      <c r="F428" s="32">
        <f>IF(B428="","",IF(B428&gt;='Mortgage Calculator'!$D$22,E428+I428,MIN('Mortgage Calculator'!$D$23,E428+I428)))</f>
        <v>0</v>
      </c>
      <c r="G428" s="33"/>
      <c r="H428" s="32">
        <f>IF(B428="","",MAX(0,MIN('Mortgage Calculator'!$D$17+N(G428),E428+I428-F428)))</f>
        <v>0</v>
      </c>
      <c r="I428" s="32">
        <f>IF(B428="","",ROUND(E428*'Mortgage Calculator'!$D$8/12,2))</f>
        <v>0</v>
      </c>
      <c r="J428" s="32">
        <f>IF(B428="","",F428+H428-I428)</f>
        <v>0</v>
      </c>
      <c r="K428" s="34">
        <f>IF(B428="","",ROUND(E428-J428,2))</f>
        <v>0</v>
      </c>
      <c r="L428" s="35">
        <f>IF(B428="","",L427+I428)</f>
        <v>0</v>
      </c>
      <c r="M428" s="32">
        <f>IF(B428="","",IF(AND('Mortgage Calculator'!$D$21/'Mortgage Calculator'!$D$6&gt;0.8,E428/'Mortgage Calculator'!$D$6&gt;0.78),ROUND('Mortgage Calculator'!$D$21*'Mortgage Calculator'!$D$15/12,2),0))</f>
        <v>0</v>
      </c>
      <c r="N428" s="36">
        <f>IF(B428="","",1-K428/'Mortgage Calculator'!$D$6)</f>
        <v>0</v>
      </c>
    </row>
    <row r="429" spans="2:14">
      <c r="B429" s="30">
        <f>IF(B428="","",IF(K428&gt;0.005,B428+1,""))</f>
        <v>0</v>
      </c>
      <c r="C429" s="31">
        <f>IF(B429="","",EDATE('Mortgage Calculator'!$D$10,B429-1))</f>
        <v>0</v>
      </c>
      <c r="D429" s="30">
        <f>IF(B429="","",INT((B429-1)/12)+1)</f>
        <v>0</v>
      </c>
      <c r="E429" s="32">
        <f>IF(B429="","",K428)</f>
        <v>0</v>
      </c>
      <c r="F429" s="32">
        <f>IF(B429="","",IF(B429&gt;='Mortgage Calculator'!$D$22,E429+I429,MIN('Mortgage Calculator'!$D$23,E429+I429)))</f>
        <v>0</v>
      </c>
      <c r="G429" s="33"/>
      <c r="H429" s="32">
        <f>IF(B429="","",MAX(0,MIN('Mortgage Calculator'!$D$17+N(G429),E429+I429-F429)))</f>
        <v>0</v>
      </c>
      <c r="I429" s="32">
        <f>IF(B429="","",ROUND(E429*'Mortgage Calculator'!$D$8/12,2))</f>
        <v>0</v>
      </c>
      <c r="J429" s="32">
        <f>IF(B429="","",F429+H429-I429)</f>
        <v>0</v>
      </c>
      <c r="K429" s="34">
        <f>IF(B429="","",ROUND(E429-J429,2))</f>
        <v>0</v>
      </c>
      <c r="L429" s="35">
        <f>IF(B429="","",L428+I429)</f>
        <v>0</v>
      </c>
      <c r="M429" s="32">
        <f>IF(B429="","",IF(AND('Mortgage Calculator'!$D$21/'Mortgage Calculator'!$D$6&gt;0.8,E429/'Mortgage Calculator'!$D$6&gt;0.78),ROUND('Mortgage Calculator'!$D$21*'Mortgage Calculator'!$D$15/12,2),0))</f>
        <v>0</v>
      </c>
      <c r="N429" s="36">
        <f>IF(B429="","",1-K429/'Mortgage Calculator'!$D$6)</f>
        <v>0</v>
      </c>
    </row>
    <row r="430" spans="2:14">
      <c r="B430" s="30">
        <f>IF(B429="","",IF(K429&gt;0.005,B429+1,""))</f>
        <v>0</v>
      </c>
      <c r="C430" s="31">
        <f>IF(B430="","",EDATE('Mortgage Calculator'!$D$10,B430-1))</f>
        <v>0</v>
      </c>
      <c r="D430" s="30">
        <f>IF(B430="","",INT((B430-1)/12)+1)</f>
        <v>0</v>
      </c>
      <c r="E430" s="32">
        <f>IF(B430="","",K429)</f>
        <v>0</v>
      </c>
      <c r="F430" s="32">
        <f>IF(B430="","",IF(B430&gt;='Mortgage Calculator'!$D$22,E430+I430,MIN('Mortgage Calculator'!$D$23,E430+I430)))</f>
        <v>0</v>
      </c>
      <c r="G430" s="33"/>
      <c r="H430" s="32">
        <f>IF(B430="","",MAX(0,MIN('Mortgage Calculator'!$D$17+N(G430),E430+I430-F430)))</f>
        <v>0</v>
      </c>
      <c r="I430" s="32">
        <f>IF(B430="","",ROUND(E430*'Mortgage Calculator'!$D$8/12,2))</f>
        <v>0</v>
      </c>
      <c r="J430" s="32">
        <f>IF(B430="","",F430+H430-I430)</f>
        <v>0</v>
      </c>
      <c r="K430" s="34">
        <f>IF(B430="","",ROUND(E430-J430,2))</f>
        <v>0</v>
      </c>
      <c r="L430" s="35">
        <f>IF(B430="","",L429+I430)</f>
        <v>0</v>
      </c>
      <c r="M430" s="32">
        <f>IF(B430="","",IF(AND('Mortgage Calculator'!$D$21/'Mortgage Calculator'!$D$6&gt;0.8,E430/'Mortgage Calculator'!$D$6&gt;0.78),ROUND('Mortgage Calculator'!$D$21*'Mortgage Calculator'!$D$15/12,2),0))</f>
        <v>0</v>
      </c>
      <c r="N430" s="36">
        <f>IF(B430="","",1-K430/'Mortgage Calculator'!$D$6)</f>
        <v>0</v>
      </c>
    </row>
    <row r="431" spans="2:14">
      <c r="B431" s="30">
        <f>IF(B430="","",IF(K430&gt;0.005,B430+1,""))</f>
        <v>0</v>
      </c>
      <c r="C431" s="31">
        <f>IF(B431="","",EDATE('Mortgage Calculator'!$D$10,B431-1))</f>
        <v>0</v>
      </c>
      <c r="D431" s="30">
        <f>IF(B431="","",INT((B431-1)/12)+1)</f>
        <v>0</v>
      </c>
      <c r="E431" s="32">
        <f>IF(B431="","",K430)</f>
        <v>0</v>
      </c>
      <c r="F431" s="32">
        <f>IF(B431="","",IF(B431&gt;='Mortgage Calculator'!$D$22,E431+I431,MIN('Mortgage Calculator'!$D$23,E431+I431)))</f>
        <v>0</v>
      </c>
      <c r="G431" s="33"/>
      <c r="H431" s="32">
        <f>IF(B431="","",MAX(0,MIN('Mortgage Calculator'!$D$17+N(G431),E431+I431-F431)))</f>
        <v>0</v>
      </c>
      <c r="I431" s="32">
        <f>IF(B431="","",ROUND(E431*'Mortgage Calculator'!$D$8/12,2))</f>
        <v>0</v>
      </c>
      <c r="J431" s="32">
        <f>IF(B431="","",F431+H431-I431)</f>
        <v>0</v>
      </c>
      <c r="K431" s="34">
        <f>IF(B431="","",ROUND(E431-J431,2))</f>
        <v>0</v>
      </c>
      <c r="L431" s="35">
        <f>IF(B431="","",L430+I431)</f>
        <v>0</v>
      </c>
      <c r="M431" s="32">
        <f>IF(B431="","",IF(AND('Mortgage Calculator'!$D$21/'Mortgage Calculator'!$D$6&gt;0.8,E431/'Mortgage Calculator'!$D$6&gt;0.78),ROUND('Mortgage Calculator'!$D$21*'Mortgage Calculator'!$D$15/12,2),0))</f>
        <v>0</v>
      </c>
      <c r="N431" s="36">
        <f>IF(B431="","",1-K431/'Mortgage Calculator'!$D$6)</f>
        <v>0</v>
      </c>
    </row>
    <row r="432" spans="2:14">
      <c r="B432" s="30">
        <f>IF(B431="","",IF(K431&gt;0.005,B431+1,""))</f>
        <v>0</v>
      </c>
      <c r="C432" s="31">
        <f>IF(B432="","",EDATE('Mortgage Calculator'!$D$10,B432-1))</f>
        <v>0</v>
      </c>
      <c r="D432" s="30">
        <f>IF(B432="","",INT((B432-1)/12)+1)</f>
        <v>0</v>
      </c>
      <c r="E432" s="32">
        <f>IF(B432="","",K431)</f>
        <v>0</v>
      </c>
      <c r="F432" s="32">
        <f>IF(B432="","",IF(B432&gt;='Mortgage Calculator'!$D$22,E432+I432,MIN('Mortgage Calculator'!$D$23,E432+I432)))</f>
        <v>0</v>
      </c>
      <c r="G432" s="33"/>
      <c r="H432" s="32">
        <f>IF(B432="","",MAX(0,MIN('Mortgage Calculator'!$D$17+N(G432),E432+I432-F432)))</f>
        <v>0</v>
      </c>
      <c r="I432" s="32">
        <f>IF(B432="","",ROUND(E432*'Mortgage Calculator'!$D$8/12,2))</f>
        <v>0</v>
      </c>
      <c r="J432" s="32">
        <f>IF(B432="","",F432+H432-I432)</f>
        <v>0</v>
      </c>
      <c r="K432" s="34">
        <f>IF(B432="","",ROUND(E432-J432,2))</f>
        <v>0</v>
      </c>
      <c r="L432" s="35">
        <f>IF(B432="","",L431+I432)</f>
        <v>0</v>
      </c>
      <c r="M432" s="32">
        <f>IF(B432="","",IF(AND('Mortgage Calculator'!$D$21/'Mortgage Calculator'!$D$6&gt;0.8,E432/'Mortgage Calculator'!$D$6&gt;0.78),ROUND('Mortgage Calculator'!$D$21*'Mortgage Calculator'!$D$15/12,2),0))</f>
        <v>0</v>
      </c>
      <c r="N432" s="36">
        <f>IF(B432="","",1-K432/'Mortgage Calculator'!$D$6)</f>
        <v>0</v>
      </c>
    </row>
    <row r="433" spans="2:14">
      <c r="B433" s="30">
        <f>IF(B432="","",IF(K432&gt;0.005,B432+1,""))</f>
        <v>0</v>
      </c>
      <c r="C433" s="31">
        <f>IF(B433="","",EDATE('Mortgage Calculator'!$D$10,B433-1))</f>
        <v>0</v>
      </c>
      <c r="D433" s="30">
        <f>IF(B433="","",INT((B433-1)/12)+1)</f>
        <v>0</v>
      </c>
      <c r="E433" s="32">
        <f>IF(B433="","",K432)</f>
        <v>0</v>
      </c>
      <c r="F433" s="32">
        <f>IF(B433="","",IF(B433&gt;='Mortgage Calculator'!$D$22,E433+I433,MIN('Mortgage Calculator'!$D$23,E433+I433)))</f>
        <v>0</v>
      </c>
      <c r="G433" s="33"/>
      <c r="H433" s="32">
        <f>IF(B433="","",MAX(0,MIN('Mortgage Calculator'!$D$17+N(G433),E433+I433-F433)))</f>
        <v>0</v>
      </c>
      <c r="I433" s="32">
        <f>IF(B433="","",ROUND(E433*'Mortgage Calculator'!$D$8/12,2))</f>
        <v>0</v>
      </c>
      <c r="J433" s="32">
        <f>IF(B433="","",F433+H433-I433)</f>
        <v>0</v>
      </c>
      <c r="K433" s="34">
        <f>IF(B433="","",ROUND(E433-J433,2))</f>
        <v>0</v>
      </c>
      <c r="L433" s="35">
        <f>IF(B433="","",L432+I433)</f>
        <v>0</v>
      </c>
      <c r="M433" s="32">
        <f>IF(B433="","",IF(AND('Mortgage Calculator'!$D$21/'Mortgage Calculator'!$D$6&gt;0.8,E433/'Mortgage Calculator'!$D$6&gt;0.78),ROUND('Mortgage Calculator'!$D$21*'Mortgage Calculator'!$D$15/12,2),0))</f>
        <v>0</v>
      </c>
      <c r="N433" s="36">
        <f>IF(B433="","",1-K433/'Mortgage Calculator'!$D$6)</f>
        <v>0</v>
      </c>
    </row>
    <row r="434" spans="2:14">
      <c r="B434" s="30">
        <f>IF(B433="","",IF(K433&gt;0.005,B433+1,""))</f>
        <v>0</v>
      </c>
      <c r="C434" s="31">
        <f>IF(B434="","",EDATE('Mortgage Calculator'!$D$10,B434-1))</f>
        <v>0</v>
      </c>
      <c r="D434" s="30">
        <f>IF(B434="","",INT((B434-1)/12)+1)</f>
        <v>0</v>
      </c>
      <c r="E434" s="32">
        <f>IF(B434="","",K433)</f>
        <v>0</v>
      </c>
      <c r="F434" s="32">
        <f>IF(B434="","",IF(B434&gt;='Mortgage Calculator'!$D$22,E434+I434,MIN('Mortgage Calculator'!$D$23,E434+I434)))</f>
        <v>0</v>
      </c>
      <c r="G434" s="33"/>
      <c r="H434" s="32">
        <f>IF(B434="","",MAX(0,MIN('Mortgage Calculator'!$D$17+N(G434),E434+I434-F434)))</f>
        <v>0</v>
      </c>
      <c r="I434" s="32">
        <f>IF(B434="","",ROUND(E434*'Mortgage Calculator'!$D$8/12,2))</f>
        <v>0</v>
      </c>
      <c r="J434" s="32">
        <f>IF(B434="","",F434+H434-I434)</f>
        <v>0</v>
      </c>
      <c r="K434" s="34">
        <f>IF(B434="","",ROUND(E434-J434,2))</f>
        <v>0</v>
      </c>
      <c r="L434" s="35">
        <f>IF(B434="","",L433+I434)</f>
        <v>0</v>
      </c>
      <c r="M434" s="32">
        <f>IF(B434="","",IF(AND('Mortgage Calculator'!$D$21/'Mortgage Calculator'!$D$6&gt;0.8,E434/'Mortgage Calculator'!$D$6&gt;0.78),ROUND('Mortgage Calculator'!$D$21*'Mortgage Calculator'!$D$15/12,2),0))</f>
        <v>0</v>
      </c>
      <c r="N434" s="36">
        <f>IF(B434="","",1-K434/'Mortgage Calculator'!$D$6)</f>
        <v>0</v>
      </c>
    </row>
    <row r="435" spans="2:14">
      <c r="B435" s="30">
        <f>IF(B434="","",IF(K434&gt;0.005,B434+1,""))</f>
        <v>0</v>
      </c>
      <c r="C435" s="31">
        <f>IF(B435="","",EDATE('Mortgage Calculator'!$D$10,B435-1))</f>
        <v>0</v>
      </c>
      <c r="D435" s="30">
        <f>IF(B435="","",INT((B435-1)/12)+1)</f>
        <v>0</v>
      </c>
      <c r="E435" s="32">
        <f>IF(B435="","",K434)</f>
        <v>0</v>
      </c>
      <c r="F435" s="32">
        <f>IF(B435="","",IF(B435&gt;='Mortgage Calculator'!$D$22,E435+I435,MIN('Mortgage Calculator'!$D$23,E435+I435)))</f>
        <v>0</v>
      </c>
      <c r="G435" s="33"/>
      <c r="H435" s="32">
        <f>IF(B435="","",MAX(0,MIN('Mortgage Calculator'!$D$17+N(G435),E435+I435-F435)))</f>
        <v>0</v>
      </c>
      <c r="I435" s="32">
        <f>IF(B435="","",ROUND(E435*'Mortgage Calculator'!$D$8/12,2))</f>
        <v>0</v>
      </c>
      <c r="J435" s="32">
        <f>IF(B435="","",F435+H435-I435)</f>
        <v>0</v>
      </c>
      <c r="K435" s="34">
        <f>IF(B435="","",ROUND(E435-J435,2))</f>
        <v>0</v>
      </c>
      <c r="L435" s="35">
        <f>IF(B435="","",L434+I435)</f>
        <v>0</v>
      </c>
      <c r="M435" s="32">
        <f>IF(B435="","",IF(AND('Mortgage Calculator'!$D$21/'Mortgage Calculator'!$D$6&gt;0.8,E435/'Mortgage Calculator'!$D$6&gt;0.78),ROUND('Mortgage Calculator'!$D$21*'Mortgage Calculator'!$D$15/12,2),0))</f>
        <v>0</v>
      </c>
      <c r="N435" s="36">
        <f>IF(B435="","",1-K435/'Mortgage Calculator'!$D$6)</f>
        <v>0</v>
      </c>
    </row>
    <row r="436" spans="2:14">
      <c r="B436" s="30">
        <f>IF(B435="","",IF(K435&gt;0.005,B435+1,""))</f>
        <v>0</v>
      </c>
      <c r="C436" s="31">
        <f>IF(B436="","",EDATE('Mortgage Calculator'!$D$10,B436-1))</f>
        <v>0</v>
      </c>
      <c r="D436" s="30">
        <f>IF(B436="","",INT((B436-1)/12)+1)</f>
        <v>0</v>
      </c>
      <c r="E436" s="32">
        <f>IF(B436="","",K435)</f>
        <v>0</v>
      </c>
      <c r="F436" s="32">
        <f>IF(B436="","",IF(B436&gt;='Mortgage Calculator'!$D$22,E436+I436,MIN('Mortgage Calculator'!$D$23,E436+I436)))</f>
        <v>0</v>
      </c>
      <c r="G436" s="33"/>
      <c r="H436" s="32">
        <f>IF(B436="","",MAX(0,MIN('Mortgage Calculator'!$D$17+N(G436),E436+I436-F436)))</f>
        <v>0</v>
      </c>
      <c r="I436" s="32">
        <f>IF(B436="","",ROUND(E436*'Mortgage Calculator'!$D$8/12,2))</f>
        <v>0</v>
      </c>
      <c r="J436" s="32">
        <f>IF(B436="","",F436+H436-I436)</f>
        <v>0</v>
      </c>
      <c r="K436" s="34">
        <f>IF(B436="","",ROUND(E436-J436,2))</f>
        <v>0</v>
      </c>
      <c r="L436" s="35">
        <f>IF(B436="","",L435+I436)</f>
        <v>0</v>
      </c>
      <c r="M436" s="32">
        <f>IF(B436="","",IF(AND('Mortgage Calculator'!$D$21/'Mortgage Calculator'!$D$6&gt;0.8,E436/'Mortgage Calculator'!$D$6&gt;0.78),ROUND('Mortgage Calculator'!$D$21*'Mortgage Calculator'!$D$15/12,2),0))</f>
        <v>0</v>
      </c>
      <c r="N436" s="36">
        <f>IF(B436="","",1-K436/'Mortgage Calculator'!$D$6)</f>
        <v>0</v>
      </c>
    </row>
    <row r="437" spans="2:14">
      <c r="B437" s="30">
        <f>IF(B436="","",IF(K436&gt;0.005,B436+1,""))</f>
        <v>0</v>
      </c>
      <c r="C437" s="31">
        <f>IF(B437="","",EDATE('Mortgage Calculator'!$D$10,B437-1))</f>
        <v>0</v>
      </c>
      <c r="D437" s="30">
        <f>IF(B437="","",INT((B437-1)/12)+1)</f>
        <v>0</v>
      </c>
      <c r="E437" s="32">
        <f>IF(B437="","",K436)</f>
        <v>0</v>
      </c>
      <c r="F437" s="32">
        <f>IF(B437="","",IF(B437&gt;='Mortgage Calculator'!$D$22,E437+I437,MIN('Mortgage Calculator'!$D$23,E437+I437)))</f>
        <v>0</v>
      </c>
      <c r="G437" s="33"/>
      <c r="H437" s="32">
        <f>IF(B437="","",MAX(0,MIN('Mortgage Calculator'!$D$17+N(G437),E437+I437-F437)))</f>
        <v>0</v>
      </c>
      <c r="I437" s="32">
        <f>IF(B437="","",ROUND(E437*'Mortgage Calculator'!$D$8/12,2))</f>
        <v>0</v>
      </c>
      <c r="J437" s="32">
        <f>IF(B437="","",F437+H437-I437)</f>
        <v>0</v>
      </c>
      <c r="K437" s="34">
        <f>IF(B437="","",ROUND(E437-J437,2))</f>
        <v>0</v>
      </c>
      <c r="L437" s="35">
        <f>IF(B437="","",L436+I437)</f>
        <v>0</v>
      </c>
      <c r="M437" s="32">
        <f>IF(B437="","",IF(AND('Mortgage Calculator'!$D$21/'Mortgage Calculator'!$D$6&gt;0.8,E437/'Mortgage Calculator'!$D$6&gt;0.78),ROUND('Mortgage Calculator'!$D$21*'Mortgage Calculator'!$D$15/12,2),0))</f>
        <v>0</v>
      </c>
      <c r="N437" s="36">
        <f>IF(B437="","",1-K437/'Mortgage Calculator'!$D$6)</f>
        <v>0</v>
      </c>
    </row>
    <row r="438" spans="2:14">
      <c r="B438" s="30">
        <f>IF(B437="","",IF(K437&gt;0.005,B437+1,""))</f>
        <v>0</v>
      </c>
      <c r="C438" s="31">
        <f>IF(B438="","",EDATE('Mortgage Calculator'!$D$10,B438-1))</f>
        <v>0</v>
      </c>
      <c r="D438" s="30">
        <f>IF(B438="","",INT((B438-1)/12)+1)</f>
        <v>0</v>
      </c>
      <c r="E438" s="32">
        <f>IF(B438="","",K437)</f>
        <v>0</v>
      </c>
      <c r="F438" s="32">
        <f>IF(B438="","",IF(B438&gt;='Mortgage Calculator'!$D$22,E438+I438,MIN('Mortgage Calculator'!$D$23,E438+I438)))</f>
        <v>0</v>
      </c>
      <c r="G438" s="33"/>
      <c r="H438" s="32">
        <f>IF(B438="","",MAX(0,MIN('Mortgage Calculator'!$D$17+N(G438),E438+I438-F438)))</f>
        <v>0</v>
      </c>
      <c r="I438" s="32">
        <f>IF(B438="","",ROUND(E438*'Mortgage Calculator'!$D$8/12,2))</f>
        <v>0</v>
      </c>
      <c r="J438" s="32">
        <f>IF(B438="","",F438+H438-I438)</f>
        <v>0</v>
      </c>
      <c r="K438" s="34">
        <f>IF(B438="","",ROUND(E438-J438,2))</f>
        <v>0</v>
      </c>
      <c r="L438" s="35">
        <f>IF(B438="","",L437+I438)</f>
        <v>0</v>
      </c>
      <c r="M438" s="32">
        <f>IF(B438="","",IF(AND('Mortgage Calculator'!$D$21/'Mortgage Calculator'!$D$6&gt;0.8,E438/'Mortgage Calculator'!$D$6&gt;0.78),ROUND('Mortgage Calculator'!$D$21*'Mortgage Calculator'!$D$15/12,2),0))</f>
        <v>0</v>
      </c>
      <c r="N438" s="36">
        <f>IF(B438="","",1-K438/'Mortgage Calculator'!$D$6)</f>
        <v>0</v>
      </c>
    </row>
    <row r="439" spans="2:14">
      <c r="B439" s="30">
        <f>IF(B438="","",IF(K438&gt;0.005,B438+1,""))</f>
        <v>0</v>
      </c>
      <c r="C439" s="31">
        <f>IF(B439="","",EDATE('Mortgage Calculator'!$D$10,B439-1))</f>
        <v>0</v>
      </c>
      <c r="D439" s="30">
        <f>IF(B439="","",INT((B439-1)/12)+1)</f>
        <v>0</v>
      </c>
      <c r="E439" s="32">
        <f>IF(B439="","",K438)</f>
        <v>0</v>
      </c>
      <c r="F439" s="32">
        <f>IF(B439="","",IF(B439&gt;='Mortgage Calculator'!$D$22,E439+I439,MIN('Mortgage Calculator'!$D$23,E439+I439)))</f>
        <v>0</v>
      </c>
      <c r="G439" s="33"/>
      <c r="H439" s="32">
        <f>IF(B439="","",MAX(0,MIN('Mortgage Calculator'!$D$17+N(G439),E439+I439-F439)))</f>
        <v>0</v>
      </c>
      <c r="I439" s="32">
        <f>IF(B439="","",ROUND(E439*'Mortgage Calculator'!$D$8/12,2))</f>
        <v>0</v>
      </c>
      <c r="J439" s="32">
        <f>IF(B439="","",F439+H439-I439)</f>
        <v>0</v>
      </c>
      <c r="K439" s="34">
        <f>IF(B439="","",ROUND(E439-J439,2))</f>
        <v>0</v>
      </c>
      <c r="L439" s="35">
        <f>IF(B439="","",L438+I439)</f>
        <v>0</v>
      </c>
      <c r="M439" s="32">
        <f>IF(B439="","",IF(AND('Mortgage Calculator'!$D$21/'Mortgage Calculator'!$D$6&gt;0.8,E439/'Mortgage Calculator'!$D$6&gt;0.78),ROUND('Mortgage Calculator'!$D$21*'Mortgage Calculator'!$D$15/12,2),0))</f>
        <v>0</v>
      </c>
      <c r="N439" s="36">
        <f>IF(B439="","",1-K439/'Mortgage Calculator'!$D$6)</f>
        <v>0</v>
      </c>
    </row>
    <row r="440" spans="2:14">
      <c r="B440" s="30">
        <f>IF(B439="","",IF(K439&gt;0.005,B439+1,""))</f>
        <v>0</v>
      </c>
      <c r="C440" s="31">
        <f>IF(B440="","",EDATE('Mortgage Calculator'!$D$10,B440-1))</f>
        <v>0</v>
      </c>
      <c r="D440" s="30">
        <f>IF(B440="","",INT((B440-1)/12)+1)</f>
        <v>0</v>
      </c>
      <c r="E440" s="32">
        <f>IF(B440="","",K439)</f>
        <v>0</v>
      </c>
      <c r="F440" s="32">
        <f>IF(B440="","",IF(B440&gt;='Mortgage Calculator'!$D$22,E440+I440,MIN('Mortgage Calculator'!$D$23,E440+I440)))</f>
        <v>0</v>
      </c>
      <c r="G440" s="33"/>
      <c r="H440" s="32">
        <f>IF(B440="","",MAX(0,MIN('Mortgage Calculator'!$D$17+N(G440),E440+I440-F440)))</f>
        <v>0</v>
      </c>
      <c r="I440" s="32">
        <f>IF(B440="","",ROUND(E440*'Mortgage Calculator'!$D$8/12,2))</f>
        <v>0</v>
      </c>
      <c r="J440" s="32">
        <f>IF(B440="","",F440+H440-I440)</f>
        <v>0</v>
      </c>
      <c r="K440" s="34">
        <f>IF(B440="","",ROUND(E440-J440,2))</f>
        <v>0</v>
      </c>
      <c r="L440" s="35">
        <f>IF(B440="","",L439+I440)</f>
        <v>0</v>
      </c>
      <c r="M440" s="32">
        <f>IF(B440="","",IF(AND('Mortgage Calculator'!$D$21/'Mortgage Calculator'!$D$6&gt;0.8,E440/'Mortgage Calculator'!$D$6&gt;0.78),ROUND('Mortgage Calculator'!$D$21*'Mortgage Calculator'!$D$15/12,2),0))</f>
        <v>0</v>
      </c>
      <c r="N440" s="36">
        <f>IF(B440="","",1-K440/'Mortgage Calculator'!$D$6)</f>
        <v>0</v>
      </c>
    </row>
    <row r="441" spans="2:14">
      <c r="B441" s="30">
        <f>IF(B440="","",IF(K440&gt;0.005,B440+1,""))</f>
        <v>0</v>
      </c>
      <c r="C441" s="31">
        <f>IF(B441="","",EDATE('Mortgage Calculator'!$D$10,B441-1))</f>
        <v>0</v>
      </c>
      <c r="D441" s="30">
        <f>IF(B441="","",INT((B441-1)/12)+1)</f>
        <v>0</v>
      </c>
      <c r="E441" s="32">
        <f>IF(B441="","",K440)</f>
        <v>0</v>
      </c>
      <c r="F441" s="32">
        <f>IF(B441="","",IF(B441&gt;='Mortgage Calculator'!$D$22,E441+I441,MIN('Mortgage Calculator'!$D$23,E441+I441)))</f>
        <v>0</v>
      </c>
      <c r="G441" s="33"/>
      <c r="H441" s="32">
        <f>IF(B441="","",MAX(0,MIN('Mortgage Calculator'!$D$17+N(G441),E441+I441-F441)))</f>
        <v>0</v>
      </c>
      <c r="I441" s="32">
        <f>IF(B441="","",ROUND(E441*'Mortgage Calculator'!$D$8/12,2))</f>
        <v>0</v>
      </c>
      <c r="J441" s="32">
        <f>IF(B441="","",F441+H441-I441)</f>
        <v>0</v>
      </c>
      <c r="K441" s="34">
        <f>IF(B441="","",ROUND(E441-J441,2))</f>
        <v>0</v>
      </c>
      <c r="L441" s="35">
        <f>IF(B441="","",L440+I441)</f>
        <v>0</v>
      </c>
      <c r="M441" s="32">
        <f>IF(B441="","",IF(AND('Mortgage Calculator'!$D$21/'Mortgage Calculator'!$D$6&gt;0.8,E441/'Mortgage Calculator'!$D$6&gt;0.78),ROUND('Mortgage Calculator'!$D$21*'Mortgage Calculator'!$D$15/12,2),0))</f>
        <v>0</v>
      </c>
      <c r="N441" s="36">
        <f>IF(B441="","",1-K441/'Mortgage Calculator'!$D$6)</f>
        <v>0</v>
      </c>
    </row>
    <row r="442" spans="2:14">
      <c r="B442" s="30">
        <f>IF(B441="","",IF(K441&gt;0.005,B441+1,""))</f>
        <v>0</v>
      </c>
      <c r="C442" s="31">
        <f>IF(B442="","",EDATE('Mortgage Calculator'!$D$10,B442-1))</f>
        <v>0</v>
      </c>
      <c r="D442" s="30">
        <f>IF(B442="","",INT((B442-1)/12)+1)</f>
        <v>0</v>
      </c>
      <c r="E442" s="32">
        <f>IF(B442="","",K441)</f>
        <v>0</v>
      </c>
      <c r="F442" s="32">
        <f>IF(B442="","",IF(B442&gt;='Mortgage Calculator'!$D$22,E442+I442,MIN('Mortgage Calculator'!$D$23,E442+I442)))</f>
        <v>0</v>
      </c>
      <c r="G442" s="33"/>
      <c r="H442" s="32">
        <f>IF(B442="","",MAX(0,MIN('Mortgage Calculator'!$D$17+N(G442),E442+I442-F442)))</f>
        <v>0</v>
      </c>
      <c r="I442" s="32">
        <f>IF(B442="","",ROUND(E442*'Mortgage Calculator'!$D$8/12,2))</f>
        <v>0</v>
      </c>
      <c r="J442" s="32">
        <f>IF(B442="","",F442+H442-I442)</f>
        <v>0</v>
      </c>
      <c r="K442" s="34">
        <f>IF(B442="","",ROUND(E442-J442,2))</f>
        <v>0</v>
      </c>
      <c r="L442" s="35">
        <f>IF(B442="","",L441+I442)</f>
        <v>0</v>
      </c>
      <c r="M442" s="32">
        <f>IF(B442="","",IF(AND('Mortgage Calculator'!$D$21/'Mortgage Calculator'!$D$6&gt;0.8,E442/'Mortgage Calculator'!$D$6&gt;0.78),ROUND('Mortgage Calculator'!$D$21*'Mortgage Calculator'!$D$15/12,2),0))</f>
        <v>0</v>
      </c>
      <c r="N442" s="36">
        <f>IF(B442="","",1-K442/'Mortgage Calculator'!$D$6)</f>
        <v>0</v>
      </c>
    </row>
    <row r="443" spans="2:14">
      <c r="B443" s="30">
        <f>IF(B442="","",IF(K442&gt;0.005,B442+1,""))</f>
        <v>0</v>
      </c>
      <c r="C443" s="31">
        <f>IF(B443="","",EDATE('Mortgage Calculator'!$D$10,B443-1))</f>
        <v>0</v>
      </c>
      <c r="D443" s="30">
        <f>IF(B443="","",INT((B443-1)/12)+1)</f>
        <v>0</v>
      </c>
      <c r="E443" s="32">
        <f>IF(B443="","",K442)</f>
        <v>0</v>
      </c>
      <c r="F443" s="32">
        <f>IF(B443="","",IF(B443&gt;='Mortgage Calculator'!$D$22,E443+I443,MIN('Mortgage Calculator'!$D$23,E443+I443)))</f>
        <v>0</v>
      </c>
      <c r="G443" s="33"/>
      <c r="H443" s="32">
        <f>IF(B443="","",MAX(0,MIN('Mortgage Calculator'!$D$17+N(G443),E443+I443-F443)))</f>
        <v>0</v>
      </c>
      <c r="I443" s="32">
        <f>IF(B443="","",ROUND(E443*'Mortgage Calculator'!$D$8/12,2))</f>
        <v>0</v>
      </c>
      <c r="J443" s="32">
        <f>IF(B443="","",F443+H443-I443)</f>
        <v>0</v>
      </c>
      <c r="K443" s="34">
        <f>IF(B443="","",ROUND(E443-J443,2))</f>
        <v>0</v>
      </c>
      <c r="L443" s="35">
        <f>IF(B443="","",L442+I443)</f>
        <v>0</v>
      </c>
      <c r="M443" s="32">
        <f>IF(B443="","",IF(AND('Mortgage Calculator'!$D$21/'Mortgage Calculator'!$D$6&gt;0.8,E443/'Mortgage Calculator'!$D$6&gt;0.78),ROUND('Mortgage Calculator'!$D$21*'Mortgage Calculator'!$D$15/12,2),0))</f>
        <v>0</v>
      </c>
      <c r="N443" s="36">
        <f>IF(B443="","",1-K443/'Mortgage Calculator'!$D$6)</f>
        <v>0</v>
      </c>
    </row>
    <row r="444" spans="2:14">
      <c r="B444" s="30">
        <f>IF(B443="","",IF(K443&gt;0.005,B443+1,""))</f>
        <v>0</v>
      </c>
      <c r="C444" s="31">
        <f>IF(B444="","",EDATE('Mortgage Calculator'!$D$10,B444-1))</f>
        <v>0</v>
      </c>
      <c r="D444" s="30">
        <f>IF(B444="","",INT((B444-1)/12)+1)</f>
        <v>0</v>
      </c>
      <c r="E444" s="32">
        <f>IF(B444="","",K443)</f>
        <v>0</v>
      </c>
      <c r="F444" s="32">
        <f>IF(B444="","",IF(B444&gt;='Mortgage Calculator'!$D$22,E444+I444,MIN('Mortgage Calculator'!$D$23,E444+I444)))</f>
        <v>0</v>
      </c>
      <c r="G444" s="33"/>
      <c r="H444" s="32">
        <f>IF(B444="","",MAX(0,MIN('Mortgage Calculator'!$D$17+N(G444),E444+I444-F444)))</f>
        <v>0</v>
      </c>
      <c r="I444" s="32">
        <f>IF(B444="","",ROUND(E444*'Mortgage Calculator'!$D$8/12,2))</f>
        <v>0</v>
      </c>
      <c r="J444" s="32">
        <f>IF(B444="","",F444+H444-I444)</f>
        <v>0</v>
      </c>
      <c r="K444" s="34">
        <f>IF(B444="","",ROUND(E444-J444,2))</f>
        <v>0</v>
      </c>
      <c r="L444" s="35">
        <f>IF(B444="","",L443+I444)</f>
        <v>0</v>
      </c>
      <c r="M444" s="32">
        <f>IF(B444="","",IF(AND('Mortgage Calculator'!$D$21/'Mortgage Calculator'!$D$6&gt;0.8,E444/'Mortgage Calculator'!$D$6&gt;0.78),ROUND('Mortgage Calculator'!$D$21*'Mortgage Calculator'!$D$15/12,2),0))</f>
        <v>0</v>
      </c>
      <c r="N444" s="36">
        <f>IF(B444="","",1-K444/'Mortgage Calculator'!$D$6)</f>
        <v>0</v>
      </c>
    </row>
    <row r="445" spans="2:14">
      <c r="B445" s="30">
        <f>IF(B444="","",IF(K444&gt;0.005,B444+1,""))</f>
        <v>0</v>
      </c>
      <c r="C445" s="31">
        <f>IF(B445="","",EDATE('Mortgage Calculator'!$D$10,B445-1))</f>
        <v>0</v>
      </c>
      <c r="D445" s="30">
        <f>IF(B445="","",INT((B445-1)/12)+1)</f>
        <v>0</v>
      </c>
      <c r="E445" s="32">
        <f>IF(B445="","",K444)</f>
        <v>0</v>
      </c>
      <c r="F445" s="32">
        <f>IF(B445="","",IF(B445&gt;='Mortgage Calculator'!$D$22,E445+I445,MIN('Mortgage Calculator'!$D$23,E445+I445)))</f>
        <v>0</v>
      </c>
      <c r="G445" s="33"/>
      <c r="H445" s="32">
        <f>IF(B445="","",MAX(0,MIN('Mortgage Calculator'!$D$17+N(G445),E445+I445-F445)))</f>
        <v>0</v>
      </c>
      <c r="I445" s="32">
        <f>IF(B445="","",ROUND(E445*'Mortgage Calculator'!$D$8/12,2))</f>
        <v>0</v>
      </c>
      <c r="J445" s="32">
        <f>IF(B445="","",F445+H445-I445)</f>
        <v>0</v>
      </c>
      <c r="K445" s="34">
        <f>IF(B445="","",ROUND(E445-J445,2))</f>
        <v>0</v>
      </c>
      <c r="L445" s="35">
        <f>IF(B445="","",L444+I445)</f>
        <v>0</v>
      </c>
      <c r="M445" s="32">
        <f>IF(B445="","",IF(AND('Mortgage Calculator'!$D$21/'Mortgage Calculator'!$D$6&gt;0.8,E445/'Mortgage Calculator'!$D$6&gt;0.78),ROUND('Mortgage Calculator'!$D$21*'Mortgage Calculator'!$D$15/12,2),0))</f>
        <v>0</v>
      </c>
      <c r="N445" s="36">
        <f>IF(B445="","",1-K445/'Mortgage Calculator'!$D$6)</f>
        <v>0</v>
      </c>
    </row>
    <row r="446" spans="2:14">
      <c r="B446" s="30">
        <f>IF(B445="","",IF(K445&gt;0.005,B445+1,""))</f>
        <v>0</v>
      </c>
      <c r="C446" s="31">
        <f>IF(B446="","",EDATE('Mortgage Calculator'!$D$10,B446-1))</f>
        <v>0</v>
      </c>
      <c r="D446" s="30">
        <f>IF(B446="","",INT((B446-1)/12)+1)</f>
        <v>0</v>
      </c>
      <c r="E446" s="32">
        <f>IF(B446="","",K445)</f>
        <v>0</v>
      </c>
      <c r="F446" s="32">
        <f>IF(B446="","",IF(B446&gt;='Mortgage Calculator'!$D$22,E446+I446,MIN('Mortgage Calculator'!$D$23,E446+I446)))</f>
        <v>0</v>
      </c>
      <c r="G446" s="33"/>
      <c r="H446" s="32">
        <f>IF(B446="","",MAX(0,MIN('Mortgage Calculator'!$D$17+N(G446),E446+I446-F446)))</f>
        <v>0</v>
      </c>
      <c r="I446" s="32">
        <f>IF(B446="","",ROUND(E446*'Mortgage Calculator'!$D$8/12,2))</f>
        <v>0</v>
      </c>
      <c r="J446" s="32">
        <f>IF(B446="","",F446+H446-I446)</f>
        <v>0</v>
      </c>
      <c r="K446" s="34">
        <f>IF(B446="","",ROUND(E446-J446,2))</f>
        <v>0</v>
      </c>
      <c r="L446" s="35">
        <f>IF(B446="","",L445+I446)</f>
        <v>0</v>
      </c>
      <c r="M446" s="32">
        <f>IF(B446="","",IF(AND('Mortgage Calculator'!$D$21/'Mortgage Calculator'!$D$6&gt;0.8,E446/'Mortgage Calculator'!$D$6&gt;0.78),ROUND('Mortgage Calculator'!$D$21*'Mortgage Calculator'!$D$15/12,2),0))</f>
        <v>0</v>
      </c>
      <c r="N446" s="36">
        <f>IF(B446="","",1-K446/'Mortgage Calculator'!$D$6)</f>
        <v>0</v>
      </c>
    </row>
    <row r="447" spans="2:14">
      <c r="B447" s="30">
        <f>IF(B446="","",IF(K446&gt;0.005,B446+1,""))</f>
        <v>0</v>
      </c>
      <c r="C447" s="31">
        <f>IF(B447="","",EDATE('Mortgage Calculator'!$D$10,B447-1))</f>
        <v>0</v>
      </c>
      <c r="D447" s="30">
        <f>IF(B447="","",INT((B447-1)/12)+1)</f>
        <v>0</v>
      </c>
      <c r="E447" s="32">
        <f>IF(B447="","",K446)</f>
        <v>0</v>
      </c>
      <c r="F447" s="32">
        <f>IF(B447="","",IF(B447&gt;='Mortgage Calculator'!$D$22,E447+I447,MIN('Mortgage Calculator'!$D$23,E447+I447)))</f>
        <v>0</v>
      </c>
      <c r="G447" s="33"/>
      <c r="H447" s="32">
        <f>IF(B447="","",MAX(0,MIN('Mortgage Calculator'!$D$17+N(G447),E447+I447-F447)))</f>
        <v>0</v>
      </c>
      <c r="I447" s="32">
        <f>IF(B447="","",ROUND(E447*'Mortgage Calculator'!$D$8/12,2))</f>
        <v>0</v>
      </c>
      <c r="J447" s="32">
        <f>IF(B447="","",F447+H447-I447)</f>
        <v>0</v>
      </c>
      <c r="K447" s="34">
        <f>IF(B447="","",ROUND(E447-J447,2))</f>
        <v>0</v>
      </c>
      <c r="L447" s="35">
        <f>IF(B447="","",L446+I447)</f>
        <v>0</v>
      </c>
      <c r="M447" s="32">
        <f>IF(B447="","",IF(AND('Mortgage Calculator'!$D$21/'Mortgage Calculator'!$D$6&gt;0.8,E447/'Mortgage Calculator'!$D$6&gt;0.78),ROUND('Mortgage Calculator'!$D$21*'Mortgage Calculator'!$D$15/12,2),0))</f>
        <v>0</v>
      </c>
      <c r="N447" s="36">
        <f>IF(B447="","",1-K447/'Mortgage Calculator'!$D$6)</f>
        <v>0</v>
      </c>
    </row>
    <row r="448" spans="2:14">
      <c r="B448" s="30">
        <f>IF(B447="","",IF(K447&gt;0.005,B447+1,""))</f>
        <v>0</v>
      </c>
      <c r="C448" s="31">
        <f>IF(B448="","",EDATE('Mortgage Calculator'!$D$10,B448-1))</f>
        <v>0</v>
      </c>
      <c r="D448" s="30">
        <f>IF(B448="","",INT((B448-1)/12)+1)</f>
        <v>0</v>
      </c>
      <c r="E448" s="32">
        <f>IF(B448="","",K447)</f>
        <v>0</v>
      </c>
      <c r="F448" s="32">
        <f>IF(B448="","",IF(B448&gt;='Mortgage Calculator'!$D$22,E448+I448,MIN('Mortgage Calculator'!$D$23,E448+I448)))</f>
        <v>0</v>
      </c>
      <c r="G448" s="33"/>
      <c r="H448" s="32">
        <f>IF(B448="","",MAX(0,MIN('Mortgage Calculator'!$D$17+N(G448),E448+I448-F448)))</f>
        <v>0</v>
      </c>
      <c r="I448" s="32">
        <f>IF(B448="","",ROUND(E448*'Mortgage Calculator'!$D$8/12,2))</f>
        <v>0</v>
      </c>
      <c r="J448" s="32">
        <f>IF(B448="","",F448+H448-I448)</f>
        <v>0</v>
      </c>
      <c r="K448" s="34">
        <f>IF(B448="","",ROUND(E448-J448,2))</f>
        <v>0</v>
      </c>
      <c r="L448" s="35">
        <f>IF(B448="","",L447+I448)</f>
        <v>0</v>
      </c>
      <c r="M448" s="32">
        <f>IF(B448="","",IF(AND('Mortgage Calculator'!$D$21/'Mortgage Calculator'!$D$6&gt;0.8,E448/'Mortgage Calculator'!$D$6&gt;0.78),ROUND('Mortgage Calculator'!$D$21*'Mortgage Calculator'!$D$15/12,2),0))</f>
        <v>0</v>
      </c>
      <c r="N448" s="36">
        <f>IF(B448="","",1-K448/'Mortgage Calculator'!$D$6)</f>
        <v>0</v>
      </c>
    </row>
    <row r="449" spans="2:14">
      <c r="B449" s="30">
        <f>IF(B448="","",IF(K448&gt;0.005,B448+1,""))</f>
        <v>0</v>
      </c>
      <c r="C449" s="31">
        <f>IF(B449="","",EDATE('Mortgage Calculator'!$D$10,B449-1))</f>
        <v>0</v>
      </c>
      <c r="D449" s="30">
        <f>IF(B449="","",INT((B449-1)/12)+1)</f>
        <v>0</v>
      </c>
      <c r="E449" s="32">
        <f>IF(B449="","",K448)</f>
        <v>0</v>
      </c>
      <c r="F449" s="32">
        <f>IF(B449="","",IF(B449&gt;='Mortgage Calculator'!$D$22,E449+I449,MIN('Mortgage Calculator'!$D$23,E449+I449)))</f>
        <v>0</v>
      </c>
      <c r="G449" s="33"/>
      <c r="H449" s="32">
        <f>IF(B449="","",MAX(0,MIN('Mortgage Calculator'!$D$17+N(G449),E449+I449-F449)))</f>
        <v>0</v>
      </c>
      <c r="I449" s="32">
        <f>IF(B449="","",ROUND(E449*'Mortgage Calculator'!$D$8/12,2))</f>
        <v>0</v>
      </c>
      <c r="J449" s="32">
        <f>IF(B449="","",F449+H449-I449)</f>
        <v>0</v>
      </c>
      <c r="K449" s="34">
        <f>IF(B449="","",ROUND(E449-J449,2))</f>
        <v>0</v>
      </c>
      <c r="L449" s="35">
        <f>IF(B449="","",L448+I449)</f>
        <v>0</v>
      </c>
      <c r="M449" s="32">
        <f>IF(B449="","",IF(AND('Mortgage Calculator'!$D$21/'Mortgage Calculator'!$D$6&gt;0.8,E449/'Mortgage Calculator'!$D$6&gt;0.78),ROUND('Mortgage Calculator'!$D$21*'Mortgage Calculator'!$D$15/12,2),0))</f>
        <v>0</v>
      </c>
      <c r="N449" s="36">
        <f>IF(B449="","",1-K449/'Mortgage Calculator'!$D$6)</f>
        <v>0</v>
      </c>
    </row>
    <row r="450" spans="2:14">
      <c r="B450" s="30">
        <f>IF(B449="","",IF(K449&gt;0.005,B449+1,""))</f>
        <v>0</v>
      </c>
      <c r="C450" s="31">
        <f>IF(B450="","",EDATE('Mortgage Calculator'!$D$10,B450-1))</f>
        <v>0</v>
      </c>
      <c r="D450" s="30">
        <f>IF(B450="","",INT((B450-1)/12)+1)</f>
        <v>0</v>
      </c>
      <c r="E450" s="32">
        <f>IF(B450="","",K449)</f>
        <v>0</v>
      </c>
      <c r="F450" s="32">
        <f>IF(B450="","",IF(B450&gt;='Mortgage Calculator'!$D$22,E450+I450,MIN('Mortgage Calculator'!$D$23,E450+I450)))</f>
        <v>0</v>
      </c>
      <c r="G450" s="33"/>
      <c r="H450" s="32">
        <f>IF(B450="","",MAX(0,MIN('Mortgage Calculator'!$D$17+N(G450),E450+I450-F450)))</f>
        <v>0</v>
      </c>
      <c r="I450" s="32">
        <f>IF(B450="","",ROUND(E450*'Mortgage Calculator'!$D$8/12,2))</f>
        <v>0</v>
      </c>
      <c r="J450" s="32">
        <f>IF(B450="","",F450+H450-I450)</f>
        <v>0</v>
      </c>
      <c r="K450" s="34">
        <f>IF(B450="","",ROUND(E450-J450,2))</f>
        <v>0</v>
      </c>
      <c r="L450" s="35">
        <f>IF(B450="","",L449+I450)</f>
        <v>0</v>
      </c>
      <c r="M450" s="32">
        <f>IF(B450="","",IF(AND('Mortgage Calculator'!$D$21/'Mortgage Calculator'!$D$6&gt;0.8,E450/'Mortgage Calculator'!$D$6&gt;0.78),ROUND('Mortgage Calculator'!$D$21*'Mortgage Calculator'!$D$15/12,2),0))</f>
        <v>0</v>
      </c>
      <c r="N450" s="36">
        <f>IF(B450="","",1-K450/'Mortgage Calculator'!$D$6)</f>
        <v>0</v>
      </c>
    </row>
    <row r="451" spans="2:14">
      <c r="B451" s="30">
        <f>IF(B450="","",IF(K450&gt;0.005,B450+1,""))</f>
        <v>0</v>
      </c>
      <c r="C451" s="31">
        <f>IF(B451="","",EDATE('Mortgage Calculator'!$D$10,B451-1))</f>
        <v>0</v>
      </c>
      <c r="D451" s="30">
        <f>IF(B451="","",INT((B451-1)/12)+1)</f>
        <v>0</v>
      </c>
      <c r="E451" s="32">
        <f>IF(B451="","",K450)</f>
        <v>0</v>
      </c>
      <c r="F451" s="32">
        <f>IF(B451="","",IF(B451&gt;='Mortgage Calculator'!$D$22,E451+I451,MIN('Mortgage Calculator'!$D$23,E451+I451)))</f>
        <v>0</v>
      </c>
      <c r="G451" s="33"/>
      <c r="H451" s="32">
        <f>IF(B451="","",MAX(0,MIN('Mortgage Calculator'!$D$17+N(G451),E451+I451-F451)))</f>
        <v>0</v>
      </c>
      <c r="I451" s="32">
        <f>IF(B451="","",ROUND(E451*'Mortgage Calculator'!$D$8/12,2))</f>
        <v>0</v>
      </c>
      <c r="J451" s="32">
        <f>IF(B451="","",F451+H451-I451)</f>
        <v>0</v>
      </c>
      <c r="K451" s="34">
        <f>IF(B451="","",ROUND(E451-J451,2))</f>
        <v>0</v>
      </c>
      <c r="L451" s="35">
        <f>IF(B451="","",L450+I451)</f>
        <v>0</v>
      </c>
      <c r="M451" s="32">
        <f>IF(B451="","",IF(AND('Mortgage Calculator'!$D$21/'Mortgage Calculator'!$D$6&gt;0.8,E451/'Mortgage Calculator'!$D$6&gt;0.78),ROUND('Mortgage Calculator'!$D$21*'Mortgage Calculator'!$D$15/12,2),0))</f>
        <v>0</v>
      </c>
      <c r="N451" s="36">
        <f>IF(B451="","",1-K451/'Mortgage Calculator'!$D$6)</f>
        <v>0</v>
      </c>
    </row>
    <row r="452" spans="2:14">
      <c r="B452" s="30">
        <f>IF(B451="","",IF(K451&gt;0.005,B451+1,""))</f>
        <v>0</v>
      </c>
      <c r="C452" s="31">
        <f>IF(B452="","",EDATE('Mortgage Calculator'!$D$10,B452-1))</f>
        <v>0</v>
      </c>
      <c r="D452" s="30">
        <f>IF(B452="","",INT((B452-1)/12)+1)</f>
        <v>0</v>
      </c>
      <c r="E452" s="32">
        <f>IF(B452="","",K451)</f>
        <v>0</v>
      </c>
      <c r="F452" s="32">
        <f>IF(B452="","",IF(B452&gt;='Mortgage Calculator'!$D$22,E452+I452,MIN('Mortgage Calculator'!$D$23,E452+I452)))</f>
        <v>0</v>
      </c>
      <c r="G452" s="33"/>
      <c r="H452" s="32">
        <f>IF(B452="","",MAX(0,MIN('Mortgage Calculator'!$D$17+N(G452),E452+I452-F452)))</f>
        <v>0</v>
      </c>
      <c r="I452" s="32">
        <f>IF(B452="","",ROUND(E452*'Mortgage Calculator'!$D$8/12,2))</f>
        <v>0</v>
      </c>
      <c r="J452" s="32">
        <f>IF(B452="","",F452+H452-I452)</f>
        <v>0</v>
      </c>
      <c r="K452" s="34">
        <f>IF(B452="","",ROUND(E452-J452,2))</f>
        <v>0</v>
      </c>
      <c r="L452" s="35">
        <f>IF(B452="","",L451+I452)</f>
        <v>0</v>
      </c>
      <c r="M452" s="32">
        <f>IF(B452="","",IF(AND('Mortgage Calculator'!$D$21/'Mortgage Calculator'!$D$6&gt;0.8,E452/'Mortgage Calculator'!$D$6&gt;0.78),ROUND('Mortgage Calculator'!$D$21*'Mortgage Calculator'!$D$15/12,2),0))</f>
        <v>0</v>
      </c>
      <c r="N452" s="36">
        <f>IF(B452="","",1-K452/'Mortgage Calculator'!$D$6)</f>
        <v>0</v>
      </c>
    </row>
    <row r="453" spans="2:14">
      <c r="B453" s="30">
        <f>IF(B452="","",IF(K452&gt;0.005,B452+1,""))</f>
        <v>0</v>
      </c>
      <c r="C453" s="31">
        <f>IF(B453="","",EDATE('Mortgage Calculator'!$D$10,B453-1))</f>
        <v>0</v>
      </c>
      <c r="D453" s="30">
        <f>IF(B453="","",INT((B453-1)/12)+1)</f>
        <v>0</v>
      </c>
      <c r="E453" s="32">
        <f>IF(B453="","",K452)</f>
        <v>0</v>
      </c>
      <c r="F453" s="32">
        <f>IF(B453="","",IF(B453&gt;='Mortgage Calculator'!$D$22,E453+I453,MIN('Mortgage Calculator'!$D$23,E453+I453)))</f>
        <v>0</v>
      </c>
      <c r="G453" s="33"/>
      <c r="H453" s="32">
        <f>IF(B453="","",MAX(0,MIN('Mortgage Calculator'!$D$17+N(G453),E453+I453-F453)))</f>
        <v>0</v>
      </c>
      <c r="I453" s="32">
        <f>IF(B453="","",ROUND(E453*'Mortgage Calculator'!$D$8/12,2))</f>
        <v>0</v>
      </c>
      <c r="J453" s="32">
        <f>IF(B453="","",F453+H453-I453)</f>
        <v>0</v>
      </c>
      <c r="K453" s="34">
        <f>IF(B453="","",ROUND(E453-J453,2))</f>
        <v>0</v>
      </c>
      <c r="L453" s="35">
        <f>IF(B453="","",L452+I453)</f>
        <v>0</v>
      </c>
      <c r="M453" s="32">
        <f>IF(B453="","",IF(AND('Mortgage Calculator'!$D$21/'Mortgage Calculator'!$D$6&gt;0.8,E453/'Mortgage Calculator'!$D$6&gt;0.78),ROUND('Mortgage Calculator'!$D$21*'Mortgage Calculator'!$D$15/12,2),0))</f>
        <v>0</v>
      </c>
      <c r="N453" s="36">
        <f>IF(B453="","",1-K453/'Mortgage Calculator'!$D$6)</f>
        <v>0</v>
      </c>
    </row>
    <row r="454" spans="2:14">
      <c r="B454" s="30">
        <f>IF(B453="","",IF(K453&gt;0.005,B453+1,""))</f>
        <v>0</v>
      </c>
      <c r="C454" s="31">
        <f>IF(B454="","",EDATE('Mortgage Calculator'!$D$10,B454-1))</f>
        <v>0</v>
      </c>
      <c r="D454" s="30">
        <f>IF(B454="","",INT((B454-1)/12)+1)</f>
        <v>0</v>
      </c>
      <c r="E454" s="32">
        <f>IF(B454="","",K453)</f>
        <v>0</v>
      </c>
      <c r="F454" s="32">
        <f>IF(B454="","",IF(B454&gt;='Mortgage Calculator'!$D$22,E454+I454,MIN('Mortgage Calculator'!$D$23,E454+I454)))</f>
        <v>0</v>
      </c>
      <c r="G454" s="33"/>
      <c r="H454" s="32">
        <f>IF(B454="","",MAX(0,MIN('Mortgage Calculator'!$D$17+N(G454),E454+I454-F454)))</f>
        <v>0</v>
      </c>
      <c r="I454" s="32">
        <f>IF(B454="","",ROUND(E454*'Mortgage Calculator'!$D$8/12,2))</f>
        <v>0</v>
      </c>
      <c r="J454" s="32">
        <f>IF(B454="","",F454+H454-I454)</f>
        <v>0</v>
      </c>
      <c r="K454" s="34">
        <f>IF(B454="","",ROUND(E454-J454,2))</f>
        <v>0</v>
      </c>
      <c r="L454" s="35">
        <f>IF(B454="","",L453+I454)</f>
        <v>0</v>
      </c>
      <c r="M454" s="32">
        <f>IF(B454="","",IF(AND('Mortgage Calculator'!$D$21/'Mortgage Calculator'!$D$6&gt;0.8,E454/'Mortgage Calculator'!$D$6&gt;0.78),ROUND('Mortgage Calculator'!$D$21*'Mortgage Calculator'!$D$15/12,2),0))</f>
        <v>0</v>
      </c>
      <c r="N454" s="36">
        <f>IF(B454="","",1-K454/'Mortgage Calculator'!$D$6)</f>
        <v>0</v>
      </c>
    </row>
    <row r="455" spans="2:14">
      <c r="B455" s="30">
        <f>IF(B454="","",IF(K454&gt;0.005,B454+1,""))</f>
        <v>0</v>
      </c>
      <c r="C455" s="31">
        <f>IF(B455="","",EDATE('Mortgage Calculator'!$D$10,B455-1))</f>
        <v>0</v>
      </c>
      <c r="D455" s="30">
        <f>IF(B455="","",INT((B455-1)/12)+1)</f>
        <v>0</v>
      </c>
      <c r="E455" s="32">
        <f>IF(B455="","",K454)</f>
        <v>0</v>
      </c>
      <c r="F455" s="32">
        <f>IF(B455="","",IF(B455&gt;='Mortgage Calculator'!$D$22,E455+I455,MIN('Mortgage Calculator'!$D$23,E455+I455)))</f>
        <v>0</v>
      </c>
      <c r="G455" s="33"/>
      <c r="H455" s="32">
        <f>IF(B455="","",MAX(0,MIN('Mortgage Calculator'!$D$17+N(G455),E455+I455-F455)))</f>
        <v>0</v>
      </c>
      <c r="I455" s="32">
        <f>IF(B455="","",ROUND(E455*'Mortgage Calculator'!$D$8/12,2))</f>
        <v>0</v>
      </c>
      <c r="J455" s="32">
        <f>IF(B455="","",F455+H455-I455)</f>
        <v>0</v>
      </c>
      <c r="K455" s="34">
        <f>IF(B455="","",ROUND(E455-J455,2))</f>
        <v>0</v>
      </c>
      <c r="L455" s="35">
        <f>IF(B455="","",L454+I455)</f>
        <v>0</v>
      </c>
      <c r="M455" s="32">
        <f>IF(B455="","",IF(AND('Mortgage Calculator'!$D$21/'Mortgage Calculator'!$D$6&gt;0.8,E455/'Mortgage Calculator'!$D$6&gt;0.78),ROUND('Mortgage Calculator'!$D$21*'Mortgage Calculator'!$D$15/12,2),0))</f>
        <v>0</v>
      </c>
      <c r="N455" s="36">
        <f>IF(B455="","",1-K455/'Mortgage Calculator'!$D$6)</f>
        <v>0</v>
      </c>
    </row>
    <row r="456" spans="2:14">
      <c r="B456" s="30">
        <f>IF(B455="","",IF(K455&gt;0.005,B455+1,""))</f>
        <v>0</v>
      </c>
      <c r="C456" s="31">
        <f>IF(B456="","",EDATE('Mortgage Calculator'!$D$10,B456-1))</f>
        <v>0</v>
      </c>
      <c r="D456" s="30">
        <f>IF(B456="","",INT((B456-1)/12)+1)</f>
        <v>0</v>
      </c>
      <c r="E456" s="32">
        <f>IF(B456="","",K455)</f>
        <v>0</v>
      </c>
      <c r="F456" s="32">
        <f>IF(B456="","",IF(B456&gt;='Mortgage Calculator'!$D$22,E456+I456,MIN('Mortgage Calculator'!$D$23,E456+I456)))</f>
        <v>0</v>
      </c>
      <c r="G456" s="33"/>
      <c r="H456" s="32">
        <f>IF(B456="","",MAX(0,MIN('Mortgage Calculator'!$D$17+N(G456),E456+I456-F456)))</f>
        <v>0</v>
      </c>
      <c r="I456" s="32">
        <f>IF(B456="","",ROUND(E456*'Mortgage Calculator'!$D$8/12,2))</f>
        <v>0</v>
      </c>
      <c r="J456" s="32">
        <f>IF(B456="","",F456+H456-I456)</f>
        <v>0</v>
      </c>
      <c r="K456" s="34">
        <f>IF(B456="","",ROUND(E456-J456,2))</f>
        <v>0</v>
      </c>
      <c r="L456" s="35">
        <f>IF(B456="","",L455+I456)</f>
        <v>0</v>
      </c>
      <c r="M456" s="32">
        <f>IF(B456="","",IF(AND('Mortgage Calculator'!$D$21/'Mortgage Calculator'!$D$6&gt;0.8,E456/'Mortgage Calculator'!$D$6&gt;0.78),ROUND('Mortgage Calculator'!$D$21*'Mortgage Calculator'!$D$15/12,2),0))</f>
        <v>0</v>
      </c>
      <c r="N456" s="36">
        <f>IF(B456="","",1-K456/'Mortgage Calculator'!$D$6)</f>
        <v>0</v>
      </c>
    </row>
    <row r="457" spans="2:14">
      <c r="B457" s="30">
        <f>IF(B456="","",IF(K456&gt;0.005,B456+1,""))</f>
        <v>0</v>
      </c>
      <c r="C457" s="31">
        <f>IF(B457="","",EDATE('Mortgage Calculator'!$D$10,B457-1))</f>
        <v>0</v>
      </c>
      <c r="D457" s="30">
        <f>IF(B457="","",INT((B457-1)/12)+1)</f>
        <v>0</v>
      </c>
      <c r="E457" s="32">
        <f>IF(B457="","",K456)</f>
        <v>0</v>
      </c>
      <c r="F457" s="32">
        <f>IF(B457="","",IF(B457&gt;='Mortgage Calculator'!$D$22,E457+I457,MIN('Mortgage Calculator'!$D$23,E457+I457)))</f>
        <v>0</v>
      </c>
      <c r="G457" s="33"/>
      <c r="H457" s="32">
        <f>IF(B457="","",MAX(0,MIN('Mortgage Calculator'!$D$17+N(G457),E457+I457-F457)))</f>
        <v>0</v>
      </c>
      <c r="I457" s="32">
        <f>IF(B457="","",ROUND(E457*'Mortgage Calculator'!$D$8/12,2))</f>
        <v>0</v>
      </c>
      <c r="J457" s="32">
        <f>IF(B457="","",F457+H457-I457)</f>
        <v>0</v>
      </c>
      <c r="K457" s="34">
        <f>IF(B457="","",ROUND(E457-J457,2))</f>
        <v>0</v>
      </c>
      <c r="L457" s="35">
        <f>IF(B457="","",L456+I457)</f>
        <v>0</v>
      </c>
      <c r="M457" s="32">
        <f>IF(B457="","",IF(AND('Mortgage Calculator'!$D$21/'Mortgage Calculator'!$D$6&gt;0.8,E457/'Mortgage Calculator'!$D$6&gt;0.78),ROUND('Mortgage Calculator'!$D$21*'Mortgage Calculator'!$D$15/12,2),0))</f>
        <v>0</v>
      </c>
      <c r="N457" s="36">
        <f>IF(B457="","",1-K457/'Mortgage Calculator'!$D$6)</f>
        <v>0</v>
      </c>
    </row>
    <row r="458" spans="2:14">
      <c r="B458" s="30">
        <f>IF(B457="","",IF(K457&gt;0.005,B457+1,""))</f>
        <v>0</v>
      </c>
      <c r="C458" s="31">
        <f>IF(B458="","",EDATE('Mortgage Calculator'!$D$10,B458-1))</f>
        <v>0</v>
      </c>
      <c r="D458" s="30">
        <f>IF(B458="","",INT((B458-1)/12)+1)</f>
        <v>0</v>
      </c>
      <c r="E458" s="32">
        <f>IF(B458="","",K457)</f>
        <v>0</v>
      </c>
      <c r="F458" s="32">
        <f>IF(B458="","",IF(B458&gt;='Mortgage Calculator'!$D$22,E458+I458,MIN('Mortgage Calculator'!$D$23,E458+I458)))</f>
        <v>0</v>
      </c>
      <c r="G458" s="33"/>
      <c r="H458" s="32">
        <f>IF(B458="","",MAX(0,MIN('Mortgage Calculator'!$D$17+N(G458),E458+I458-F458)))</f>
        <v>0</v>
      </c>
      <c r="I458" s="32">
        <f>IF(B458="","",ROUND(E458*'Mortgage Calculator'!$D$8/12,2))</f>
        <v>0</v>
      </c>
      <c r="J458" s="32">
        <f>IF(B458="","",F458+H458-I458)</f>
        <v>0</v>
      </c>
      <c r="K458" s="34">
        <f>IF(B458="","",ROUND(E458-J458,2))</f>
        <v>0</v>
      </c>
      <c r="L458" s="35">
        <f>IF(B458="","",L457+I458)</f>
        <v>0</v>
      </c>
      <c r="M458" s="32">
        <f>IF(B458="","",IF(AND('Mortgage Calculator'!$D$21/'Mortgage Calculator'!$D$6&gt;0.8,E458/'Mortgage Calculator'!$D$6&gt;0.78),ROUND('Mortgage Calculator'!$D$21*'Mortgage Calculator'!$D$15/12,2),0))</f>
        <v>0</v>
      </c>
      <c r="N458" s="36">
        <f>IF(B458="","",1-K458/'Mortgage Calculator'!$D$6)</f>
        <v>0</v>
      </c>
    </row>
    <row r="459" spans="2:14">
      <c r="B459" s="30">
        <f>IF(B458="","",IF(K458&gt;0.005,B458+1,""))</f>
        <v>0</v>
      </c>
      <c r="C459" s="31">
        <f>IF(B459="","",EDATE('Mortgage Calculator'!$D$10,B459-1))</f>
        <v>0</v>
      </c>
      <c r="D459" s="30">
        <f>IF(B459="","",INT((B459-1)/12)+1)</f>
        <v>0</v>
      </c>
      <c r="E459" s="32">
        <f>IF(B459="","",K458)</f>
        <v>0</v>
      </c>
      <c r="F459" s="32">
        <f>IF(B459="","",IF(B459&gt;='Mortgage Calculator'!$D$22,E459+I459,MIN('Mortgage Calculator'!$D$23,E459+I459)))</f>
        <v>0</v>
      </c>
      <c r="G459" s="33"/>
      <c r="H459" s="32">
        <f>IF(B459="","",MAX(0,MIN('Mortgage Calculator'!$D$17+N(G459),E459+I459-F459)))</f>
        <v>0</v>
      </c>
      <c r="I459" s="32">
        <f>IF(B459="","",ROUND(E459*'Mortgage Calculator'!$D$8/12,2))</f>
        <v>0</v>
      </c>
      <c r="J459" s="32">
        <f>IF(B459="","",F459+H459-I459)</f>
        <v>0</v>
      </c>
      <c r="K459" s="34">
        <f>IF(B459="","",ROUND(E459-J459,2))</f>
        <v>0</v>
      </c>
      <c r="L459" s="35">
        <f>IF(B459="","",L458+I459)</f>
        <v>0</v>
      </c>
      <c r="M459" s="32">
        <f>IF(B459="","",IF(AND('Mortgage Calculator'!$D$21/'Mortgage Calculator'!$D$6&gt;0.8,E459/'Mortgage Calculator'!$D$6&gt;0.78),ROUND('Mortgage Calculator'!$D$21*'Mortgage Calculator'!$D$15/12,2),0))</f>
        <v>0</v>
      </c>
      <c r="N459" s="36">
        <f>IF(B459="","",1-K459/'Mortgage Calculator'!$D$6)</f>
        <v>0</v>
      </c>
    </row>
    <row r="460" spans="2:14">
      <c r="B460" s="30">
        <f>IF(B459="","",IF(K459&gt;0.005,B459+1,""))</f>
        <v>0</v>
      </c>
      <c r="C460" s="31">
        <f>IF(B460="","",EDATE('Mortgage Calculator'!$D$10,B460-1))</f>
        <v>0</v>
      </c>
      <c r="D460" s="30">
        <f>IF(B460="","",INT((B460-1)/12)+1)</f>
        <v>0</v>
      </c>
      <c r="E460" s="32">
        <f>IF(B460="","",K459)</f>
        <v>0</v>
      </c>
      <c r="F460" s="32">
        <f>IF(B460="","",IF(B460&gt;='Mortgage Calculator'!$D$22,E460+I460,MIN('Mortgage Calculator'!$D$23,E460+I460)))</f>
        <v>0</v>
      </c>
      <c r="G460" s="33"/>
      <c r="H460" s="32">
        <f>IF(B460="","",MAX(0,MIN('Mortgage Calculator'!$D$17+N(G460),E460+I460-F460)))</f>
        <v>0</v>
      </c>
      <c r="I460" s="32">
        <f>IF(B460="","",ROUND(E460*'Mortgage Calculator'!$D$8/12,2))</f>
        <v>0</v>
      </c>
      <c r="J460" s="32">
        <f>IF(B460="","",F460+H460-I460)</f>
        <v>0</v>
      </c>
      <c r="K460" s="34">
        <f>IF(B460="","",ROUND(E460-J460,2))</f>
        <v>0</v>
      </c>
      <c r="L460" s="35">
        <f>IF(B460="","",L459+I460)</f>
        <v>0</v>
      </c>
      <c r="M460" s="32">
        <f>IF(B460="","",IF(AND('Mortgage Calculator'!$D$21/'Mortgage Calculator'!$D$6&gt;0.8,E460/'Mortgage Calculator'!$D$6&gt;0.78),ROUND('Mortgage Calculator'!$D$21*'Mortgage Calculator'!$D$15/12,2),0))</f>
        <v>0</v>
      </c>
      <c r="N460" s="36">
        <f>IF(B460="","",1-K460/'Mortgage Calculator'!$D$6)</f>
        <v>0</v>
      </c>
    </row>
    <row r="461" spans="2:14">
      <c r="B461" s="30">
        <f>IF(B460="","",IF(K460&gt;0.005,B460+1,""))</f>
        <v>0</v>
      </c>
      <c r="C461" s="31">
        <f>IF(B461="","",EDATE('Mortgage Calculator'!$D$10,B461-1))</f>
        <v>0</v>
      </c>
      <c r="D461" s="30">
        <f>IF(B461="","",INT((B461-1)/12)+1)</f>
        <v>0</v>
      </c>
      <c r="E461" s="32">
        <f>IF(B461="","",K460)</f>
        <v>0</v>
      </c>
      <c r="F461" s="32">
        <f>IF(B461="","",IF(B461&gt;='Mortgage Calculator'!$D$22,E461+I461,MIN('Mortgage Calculator'!$D$23,E461+I461)))</f>
        <v>0</v>
      </c>
      <c r="G461" s="33"/>
      <c r="H461" s="32">
        <f>IF(B461="","",MAX(0,MIN('Mortgage Calculator'!$D$17+N(G461),E461+I461-F461)))</f>
        <v>0</v>
      </c>
      <c r="I461" s="32">
        <f>IF(B461="","",ROUND(E461*'Mortgage Calculator'!$D$8/12,2))</f>
        <v>0</v>
      </c>
      <c r="J461" s="32">
        <f>IF(B461="","",F461+H461-I461)</f>
        <v>0</v>
      </c>
      <c r="K461" s="34">
        <f>IF(B461="","",ROUND(E461-J461,2))</f>
        <v>0</v>
      </c>
      <c r="L461" s="35">
        <f>IF(B461="","",L460+I461)</f>
        <v>0</v>
      </c>
      <c r="M461" s="32">
        <f>IF(B461="","",IF(AND('Mortgage Calculator'!$D$21/'Mortgage Calculator'!$D$6&gt;0.8,E461/'Mortgage Calculator'!$D$6&gt;0.78),ROUND('Mortgage Calculator'!$D$21*'Mortgage Calculator'!$D$15/12,2),0))</f>
        <v>0</v>
      </c>
      <c r="N461" s="36">
        <f>IF(B461="","",1-K461/'Mortgage Calculator'!$D$6)</f>
        <v>0</v>
      </c>
    </row>
    <row r="462" spans="2:14">
      <c r="B462" s="30">
        <f>IF(B461="","",IF(K461&gt;0.005,B461+1,""))</f>
        <v>0</v>
      </c>
      <c r="C462" s="31">
        <f>IF(B462="","",EDATE('Mortgage Calculator'!$D$10,B462-1))</f>
        <v>0</v>
      </c>
      <c r="D462" s="30">
        <f>IF(B462="","",INT((B462-1)/12)+1)</f>
        <v>0</v>
      </c>
      <c r="E462" s="32">
        <f>IF(B462="","",K461)</f>
        <v>0</v>
      </c>
      <c r="F462" s="32">
        <f>IF(B462="","",IF(B462&gt;='Mortgage Calculator'!$D$22,E462+I462,MIN('Mortgage Calculator'!$D$23,E462+I462)))</f>
        <v>0</v>
      </c>
      <c r="G462" s="33"/>
      <c r="H462" s="32">
        <f>IF(B462="","",MAX(0,MIN('Mortgage Calculator'!$D$17+N(G462),E462+I462-F462)))</f>
        <v>0</v>
      </c>
      <c r="I462" s="32">
        <f>IF(B462="","",ROUND(E462*'Mortgage Calculator'!$D$8/12,2))</f>
        <v>0</v>
      </c>
      <c r="J462" s="32">
        <f>IF(B462="","",F462+H462-I462)</f>
        <v>0</v>
      </c>
      <c r="K462" s="34">
        <f>IF(B462="","",ROUND(E462-J462,2))</f>
        <v>0</v>
      </c>
      <c r="L462" s="35">
        <f>IF(B462="","",L461+I462)</f>
        <v>0</v>
      </c>
      <c r="M462" s="32">
        <f>IF(B462="","",IF(AND('Mortgage Calculator'!$D$21/'Mortgage Calculator'!$D$6&gt;0.8,E462/'Mortgage Calculator'!$D$6&gt;0.78),ROUND('Mortgage Calculator'!$D$21*'Mortgage Calculator'!$D$15/12,2),0))</f>
        <v>0</v>
      </c>
      <c r="N462" s="36">
        <f>IF(B462="","",1-K462/'Mortgage Calculator'!$D$6)</f>
        <v>0</v>
      </c>
    </row>
    <row r="463" spans="2:14">
      <c r="B463" s="30">
        <f>IF(B462="","",IF(K462&gt;0.005,B462+1,""))</f>
        <v>0</v>
      </c>
      <c r="C463" s="31">
        <f>IF(B463="","",EDATE('Mortgage Calculator'!$D$10,B463-1))</f>
        <v>0</v>
      </c>
      <c r="D463" s="30">
        <f>IF(B463="","",INT((B463-1)/12)+1)</f>
        <v>0</v>
      </c>
      <c r="E463" s="32">
        <f>IF(B463="","",K462)</f>
        <v>0</v>
      </c>
      <c r="F463" s="32">
        <f>IF(B463="","",IF(B463&gt;='Mortgage Calculator'!$D$22,E463+I463,MIN('Mortgage Calculator'!$D$23,E463+I463)))</f>
        <v>0</v>
      </c>
      <c r="G463" s="33"/>
      <c r="H463" s="32">
        <f>IF(B463="","",MAX(0,MIN('Mortgage Calculator'!$D$17+N(G463),E463+I463-F463)))</f>
        <v>0</v>
      </c>
      <c r="I463" s="32">
        <f>IF(B463="","",ROUND(E463*'Mortgage Calculator'!$D$8/12,2))</f>
        <v>0</v>
      </c>
      <c r="J463" s="32">
        <f>IF(B463="","",F463+H463-I463)</f>
        <v>0</v>
      </c>
      <c r="K463" s="34">
        <f>IF(B463="","",ROUND(E463-J463,2))</f>
        <v>0</v>
      </c>
      <c r="L463" s="35">
        <f>IF(B463="","",L462+I463)</f>
        <v>0</v>
      </c>
      <c r="M463" s="32">
        <f>IF(B463="","",IF(AND('Mortgage Calculator'!$D$21/'Mortgage Calculator'!$D$6&gt;0.8,E463/'Mortgage Calculator'!$D$6&gt;0.78),ROUND('Mortgage Calculator'!$D$21*'Mortgage Calculator'!$D$15/12,2),0))</f>
        <v>0</v>
      </c>
      <c r="N463" s="36">
        <f>IF(B463="","",1-K463/'Mortgage Calculator'!$D$6)</f>
        <v>0</v>
      </c>
    </row>
    <row r="464" spans="2:14">
      <c r="B464" s="30">
        <f>IF(B463="","",IF(K463&gt;0.005,B463+1,""))</f>
        <v>0</v>
      </c>
      <c r="C464" s="31">
        <f>IF(B464="","",EDATE('Mortgage Calculator'!$D$10,B464-1))</f>
        <v>0</v>
      </c>
      <c r="D464" s="30">
        <f>IF(B464="","",INT((B464-1)/12)+1)</f>
        <v>0</v>
      </c>
      <c r="E464" s="32">
        <f>IF(B464="","",K463)</f>
        <v>0</v>
      </c>
      <c r="F464" s="32">
        <f>IF(B464="","",IF(B464&gt;='Mortgage Calculator'!$D$22,E464+I464,MIN('Mortgage Calculator'!$D$23,E464+I464)))</f>
        <v>0</v>
      </c>
      <c r="G464" s="33"/>
      <c r="H464" s="32">
        <f>IF(B464="","",MAX(0,MIN('Mortgage Calculator'!$D$17+N(G464),E464+I464-F464)))</f>
        <v>0</v>
      </c>
      <c r="I464" s="32">
        <f>IF(B464="","",ROUND(E464*'Mortgage Calculator'!$D$8/12,2))</f>
        <v>0</v>
      </c>
      <c r="J464" s="32">
        <f>IF(B464="","",F464+H464-I464)</f>
        <v>0</v>
      </c>
      <c r="K464" s="34">
        <f>IF(B464="","",ROUND(E464-J464,2))</f>
        <v>0</v>
      </c>
      <c r="L464" s="35">
        <f>IF(B464="","",L463+I464)</f>
        <v>0</v>
      </c>
      <c r="M464" s="32">
        <f>IF(B464="","",IF(AND('Mortgage Calculator'!$D$21/'Mortgage Calculator'!$D$6&gt;0.8,E464/'Mortgage Calculator'!$D$6&gt;0.78),ROUND('Mortgage Calculator'!$D$21*'Mortgage Calculator'!$D$15/12,2),0))</f>
        <v>0</v>
      </c>
      <c r="N464" s="36">
        <f>IF(B464="","",1-K464/'Mortgage Calculator'!$D$6)</f>
        <v>0</v>
      </c>
    </row>
    <row r="465" spans="2:14">
      <c r="B465" s="30">
        <f>IF(B464="","",IF(K464&gt;0.005,B464+1,""))</f>
        <v>0</v>
      </c>
      <c r="C465" s="31">
        <f>IF(B465="","",EDATE('Mortgage Calculator'!$D$10,B465-1))</f>
        <v>0</v>
      </c>
      <c r="D465" s="30">
        <f>IF(B465="","",INT((B465-1)/12)+1)</f>
        <v>0</v>
      </c>
      <c r="E465" s="32">
        <f>IF(B465="","",K464)</f>
        <v>0</v>
      </c>
      <c r="F465" s="32">
        <f>IF(B465="","",IF(B465&gt;='Mortgage Calculator'!$D$22,E465+I465,MIN('Mortgage Calculator'!$D$23,E465+I465)))</f>
        <v>0</v>
      </c>
      <c r="G465" s="33"/>
      <c r="H465" s="32">
        <f>IF(B465="","",MAX(0,MIN('Mortgage Calculator'!$D$17+N(G465),E465+I465-F465)))</f>
        <v>0</v>
      </c>
      <c r="I465" s="32">
        <f>IF(B465="","",ROUND(E465*'Mortgage Calculator'!$D$8/12,2))</f>
        <v>0</v>
      </c>
      <c r="J465" s="32">
        <f>IF(B465="","",F465+H465-I465)</f>
        <v>0</v>
      </c>
      <c r="K465" s="34">
        <f>IF(B465="","",ROUND(E465-J465,2))</f>
        <v>0</v>
      </c>
      <c r="L465" s="35">
        <f>IF(B465="","",L464+I465)</f>
        <v>0</v>
      </c>
      <c r="M465" s="32">
        <f>IF(B465="","",IF(AND('Mortgage Calculator'!$D$21/'Mortgage Calculator'!$D$6&gt;0.8,E465/'Mortgage Calculator'!$D$6&gt;0.78),ROUND('Mortgage Calculator'!$D$21*'Mortgage Calculator'!$D$15/12,2),0))</f>
        <v>0</v>
      </c>
      <c r="N465" s="36">
        <f>IF(B465="","",1-K465/'Mortgage Calculator'!$D$6)</f>
        <v>0</v>
      </c>
    </row>
    <row r="466" spans="2:14">
      <c r="B466" s="30">
        <f>IF(B465="","",IF(K465&gt;0.005,B465+1,""))</f>
        <v>0</v>
      </c>
      <c r="C466" s="31">
        <f>IF(B466="","",EDATE('Mortgage Calculator'!$D$10,B466-1))</f>
        <v>0</v>
      </c>
      <c r="D466" s="30">
        <f>IF(B466="","",INT((B466-1)/12)+1)</f>
        <v>0</v>
      </c>
      <c r="E466" s="32">
        <f>IF(B466="","",K465)</f>
        <v>0</v>
      </c>
      <c r="F466" s="32">
        <f>IF(B466="","",IF(B466&gt;='Mortgage Calculator'!$D$22,E466+I466,MIN('Mortgage Calculator'!$D$23,E466+I466)))</f>
        <v>0</v>
      </c>
      <c r="G466" s="33"/>
      <c r="H466" s="32">
        <f>IF(B466="","",MAX(0,MIN('Mortgage Calculator'!$D$17+N(G466),E466+I466-F466)))</f>
        <v>0</v>
      </c>
      <c r="I466" s="32">
        <f>IF(B466="","",ROUND(E466*'Mortgage Calculator'!$D$8/12,2))</f>
        <v>0</v>
      </c>
      <c r="J466" s="32">
        <f>IF(B466="","",F466+H466-I466)</f>
        <v>0</v>
      </c>
      <c r="K466" s="34">
        <f>IF(B466="","",ROUND(E466-J466,2))</f>
        <v>0</v>
      </c>
      <c r="L466" s="35">
        <f>IF(B466="","",L465+I466)</f>
        <v>0</v>
      </c>
      <c r="M466" s="32">
        <f>IF(B466="","",IF(AND('Mortgage Calculator'!$D$21/'Mortgage Calculator'!$D$6&gt;0.8,E466/'Mortgage Calculator'!$D$6&gt;0.78),ROUND('Mortgage Calculator'!$D$21*'Mortgage Calculator'!$D$15/12,2),0))</f>
        <v>0</v>
      </c>
      <c r="N466" s="36">
        <f>IF(B466="","",1-K466/'Mortgage Calculator'!$D$6)</f>
        <v>0</v>
      </c>
    </row>
    <row r="467" spans="2:14">
      <c r="B467" s="30">
        <f>IF(B466="","",IF(K466&gt;0.005,B466+1,""))</f>
        <v>0</v>
      </c>
      <c r="C467" s="31">
        <f>IF(B467="","",EDATE('Mortgage Calculator'!$D$10,B467-1))</f>
        <v>0</v>
      </c>
      <c r="D467" s="30">
        <f>IF(B467="","",INT((B467-1)/12)+1)</f>
        <v>0</v>
      </c>
      <c r="E467" s="32">
        <f>IF(B467="","",K466)</f>
        <v>0</v>
      </c>
      <c r="F467" s="32">
        <f>IF(B467="","",IF(B467&gt;='Mortgage Calculator'!$D$22,E467+I467,MIN('Mortgage Calculator'!$D$23,E467+I467)))</f>
        <v>0</v>
      </c>
      <c r="G467" s="33"/>
      <c r="H467" s="32">
        <f>IF(B467="","",MAX(0,MIN('Mortgage Calculator'!$D$17+N(G467),E467+I467-F467)))</f>
        <v>0</v>
      </c>
      <c r="I467" s="32">
        <f>IF(B467="","",ROUND(E467*'Mortgage Calculator'!$D$8/12,2))</f>
        <v>0</v>
      </c>
      <c r="J467" s="32">
        <f>IF(B467="","",F467+H467-I467)</f>
        <v>0</v>
      </c>
      <c r="K467" s="34">
        <f>IF(B467="","",ROUND(E467-J467,2))</f>
        <v>0</v>
      </c>
      <c r="L467" s="35">
        <f>IF(B467="","",L466+I467)</f>
        <v>0</v>
      </c>
      <c r="M467" s="32">
        <f>IF(B467="","",IF(AND('Mortgage Calculator'!$D$21/'Mortgage Calculator'!$D$6&gt;0.8,E467/'Mortgage Calculator'!$D$6&gt;0.78),ROUND('Mortgage Calculator'!$D$21*'Mortgage Calculator'!$D$15/12,2),0))</f>
        <v>0</v>
      </c>
      <c r="N467" s="36">
        <f>IF(B467="","",1-K467/'Mortgage Calculator'!$D$6)</f>
        <v>0</v>
      </c>
    </row>
    <row r="468" spans="2:14">
      <c r="B468" s="30">
        <f>IF(B467="","",IF(K467&gt;0.005,B467+1,""))</f>
        <v>0</v>
      </c>
      <c r="C468" s="31">
        <f>IF(B468="","",EDATE('Mortgage Calculator'!$D$10,B468-1))</f>
        <v>0</v>
      </c>
      <c r="D468" s="30">
        <f>IF(B468="","",INT((B468-1)/12)+1)</f>
        <v>0</v>
      </c>
      <c r="E468" s="32">
        <f>IF(B468="","",K467)</f>
        <v>0</v>
      </c>
      <c r="F468" s="32">
        <f>IF(B468="","",IF(B468&gt;='Mortgage Calculator'!$D$22,E468+I468,MIN('Mortgage Calculator'!$D$23,E468+I468)))</f>
        <v>0</v>
      </c>
      <c r="G468" s="33"/>
      <c r="H468" s="32">
        <f>IF(B468="","",MAX(0,MIN('Mortgage Calculator'!$D$17+N(G468),E468+I468-F468)))</f>
        <v>0</v>
      </c>
      <c r="I468" s="32">
        <f>IF(B468="","",ROUND(E468*'Mortgage Calculator'!$D$8/12,2))</f>
        <v>0</v>
      </c>
      <c r="J468" s="32">
        <f>IF(B468="","",F468+H468-I468)</f>
        <v>0</v>
      </c>
      <c r="K468" s="34">
        <f>IF(B468="","",ROUND(E468-J468,2))</f>
        <v>0</v>
      </c>
      <c r="L468" s="35">
        <f>IF(B468="","",L467+I468)</f>
        <v>0</v>
      </c>
      <c r="M468" s="32">
        <f>IF(B468="","",IF(AND('Mortgage Calculator'!$D$21/'Mortgage Calculator'!$D$6&gt;0.8,E468/'Mortgage Calculator'!$D$6&gt;0.78),ROUND('Mortgage Calculator'!$D$21*'Mortgage Calculator'!$D$15/12,2),0))</f>
        <v>0</v>
      </c>
      <c r="N468" s="36">
        <f>IF(B468="","",1-K468/'Mortgage Calculator'!$D$6)</f>
        <v>0</v>
      </c>
    </row>
    <row r="469" spans="2:14">
      <c r="B469" s="30">
        <f>IF(B468="","",IF(K468&gt;0.005,B468+1,""))</f>
        <v>0</v>
      </c>
      <c r="C469" s="31">
        <f>IF(B469="","",EDATE('Mortgage Calculator'!$D$10,B469-1))</f>
        <v>0</v>
      </c>
      <c r="D469" s="30">
        <f>IF(B469="","",INT((B469-1)/12)+1)</f>
        <v>0</v>
      </c>
      <c r="E469" s="32">
        <f>IF(B469="","",K468)</f>
        <v>0</v>
      </c>
      <c r="F469" s="32">
        <f>IF(B469="","",IF(B469&gt;='Mortgage Calculator'!$D$22,E469+I469,MIN('Mortgage Calculator'!$D$23,E469+I469)))</f>
        <v>0</v>
      </c>
      <c r="G469" s="33"/>
      <c r="H469" s="32">
        <f>IF(B469="","",MAX(0,MIN('Mortgage Calculator'!$D$17+N(G469),E469+I469-F469)))</f>
        <v>0</v>
      </c>
      <c r="I469" s="32">
        <f>IF(B469="","",ROUND(E469*'Mortgage Calculator'!$D$8/12,2))</f>
        <v>0</v>
      </c>
      <c r="J469" s="32">
        <f>IF(B469="","",F469+H469-I469)</f>
        <v>0</v>
      </c>
      <c r="K469" s="34">
        <f>IF(B469="","",ROUND(E469-J469,2))</f>
        <v>0</v>
      </c>
      <c r="L469" s="35">
        <f>IF(B469="","",L468+I469)</f>
        <v>0</v>
      </c>
      <c r="M469" s="32">
        <f>IF(B469="","",IF(AND('Mortgage Calculator'!$D$21/'Mortgage Calculator'!$D$6&gt;0.8,E469/'Mortgage Calculator'!$D$6&gt;0.78),ROUND('Mortgage Calculator'!$D$21*'Mortgage Calculator'!$D$15/12,2),0))</f>
        <v>0</v>
      </c>
      <c r="N469" s="36">
        <f>IF(B469="","",1-K469/'Mortgage Calculator'!$D$6)</f>
        <v>0</v>
      </c>
    </row>
    <row r="470" spans="2:14">
      <c r="B470" s="30">
        <f>IF(B469="","",IF(K469&gt;0.005,B469+1,""))</f>
        <v>0</v>
      </c>
      <c r="C470" s="31">
        <f>IF(B470="","",EDATE('Mortgage Calculator'!$D$10,B470-1))</f>
        <v>0</v>
      </c>
      <c r="D470" s="30">
        <f>IF(B470="","",INT((B470-1)/12)+1)</f>
        <v>0</v>
      </c>
      <c r="E470" s="32">
        <f>IF(B470="","",K469)</f>
        <v>0</v>
      </c>
      <c r="F470" s="32">
        <f>IF(B470="","",IF(B470&gt;='Mortgage Calculator'!$D$22,E470+I470,MIN('Mortgage Calculator'!$D$23,E470+I470)))</f>
        <v>0</v>
      </c>
      <c r="G470" s="33"/>
      <c r="H470" s="32">
        <f>IF(B470="","",MAX(0,MIN('Mortgage Calculator'!$D$17+N(G470),E470+I470-F470)))</f>
        <v>0</v>
      </c>
      <c r="I470" s="32">
        <f>IF(B470="","",ROUND(E470*'Mortgage Calculator'!$D$8/12,2))</f>
        <v>0</v>
      </c>
      <c r="J470" s="32">
        <f>IF(B470="","",F470+H470-I470)</f>
        <v>0</v>
      </c>
      <c r="K470" s="34">
        <f>IF(B470="","",ROUND(E470-J470,2))</f>
        <v>0</v>
      </c>
      <c r="L470" s="35">
        <f>IF(B470="","",L469+I470)</f>
        <v>0</v>
      </c>
      <c r="M470" s="32">
        <f>IF(B470="","",IF(AND('Mortgage Calculator'!$D$21/'Mortgage Calculator'!$D$6&gt;0.8,E470/'Mortgage Calculator'!$D$6&gt;0.78),ROUND('Mortgage Calculator'!$D$21*'Mortgage Calculator'!$D$15/12,2),0))</f>
        <v>0</v>
      </c>
      <c r="N470" s="36">
        <f>IF(B470="","",1-K470/'Mortgage Calculator'!$D$6)</f>
        <v>0</v>
      </c>
    </row>
    <row r="471" spans="2:14">
      <c r="B471" s="30">
        <f>IF(B470="","",IF(K470&gt;0.005,B470+1,""))</f>
        <v>0</v>
      </c>
      <c r="C471" s="31">
        <f>IF(B471="","",EDATE('Mortgage Calculator'!$D$10,B471-1))</f>
        <v>0</v>
      </c>
      <c r="D471" s="30">
        <f>IF(B471="","",INT((B471-1)/12)+1)</f>
        <v>0</v>
      </c>
      <c r="E471" s="32">
        <f>IF(B471="","",K470)</f>
        <v>0</v>
      </c>
      <c r="F471" s="32">
        <f>IF(B471="","",IF(B471&gt;='Mortgage Calculator'!$D$22,E471+I471,MIN('Mortgage Calculator'!$D$23,E471+I471)))</f>
        <v>0</v>
      </c>
      <c r="G471" s="33"/>
      <c r="H471" s="32">
        <f>IF(B471="","",MAX(0,MIN('Mortgage Calculator'!$D$17+N(G471),E471+I471-F471)))</f>
        <v>0</v>
      </c>
      <c r="I471" s="32">
        <f>IF(B471="","",ROUND(E471*'Mortgage Calculator'!$D$8/12,2))</f>
        <v>0</v>
      </c>
      <c r="J471" s="32">
        <f>IF(B471="","",F471+H471-I471)</f>
        <v>0</v>
      </c>
      <c r="K471" s="34">
        <f>IF(B471="","",ROUND(E471-J471,2))</f>
        <v>0</v>
      </c>
      <c r="L471" s="35">
        <f>IF(B471="","",L470+I471)</f>
        <v>0</v>
      </c>
      <c r="M471" s="32">
        <f>IF(B471="","",IF(AND('Mortgage Calculator'!$D$21/'Mortgage Calculator'!$D$6&gt;0.8,E471/'Mortgage Calculator'!$D$6&gt;0.78),ROUND('Mortgage Calculator'!$D$21*'Mortgage Calculator'!$D$15/12,2),0))</f>
        <v>0</v>
      </c>
      <c r="N471" s="36">
        <f>IF(B471="","",1-K471/'Mortgage Calculator'!$D$6)</f>
        <v>0</v>
      </c>
    </row>
    <row r="472" spans="2:14">
      <c r="B472" s="30">
        <f>IF(B471="","",IF(K471&gt;0.005,B471+1,""))</f>
        <v>0</v>
      </c>
      <c r="C472" s="31">
        <f>IF(B472="","",EDATE('Mortgage Calculator'!$D$10,B472-1))</f>
        <v>0</v>
      </c>
      <c r="D472" s="30">
        <f>IF(B472="","",INT((B472-1)/12)+1)</f>
        <v>0</v>
      </c>
      <c r="E472" s="32">
        <f>IF(B472="","",K471)</f>
        <v>0</v>
      </c>
      <c r="F472" s="32">
        <f>IF(B472="","",IF(B472&gt;='Mortgage Calculator'!$D$22,E472+I472,MIN('Mortgage Calculator'!$D$23,E472+I472)))</f>
        <v>0</v>
      </c>
      <c r="G472" s="33"/>
      <c r="H472" s="32">
        <f>IF(B472="","",MAX(0,MIN('Mortgage Calculator'!$D$17+N(G472),E472+I472-F472)))</f>
        <v>0</v>
      </c>
      <c r="I472" s="32">
        <f>IF(B472="","",ROUND(E472*'Mortgage Calculator'!$D$8/12,2))</f>
        <v>0</v>
      </c>
      <c r="J472" s="32">
        <f>IF(B472="","",F472+H472-I472)</f>
        <v>0</v>
      </c>
      <c r="K472" s="34">
        <f>IF(B472="","",ROUND(E472-J472,2))</f>
        <v>0</v>
      </c>
      <c r="L472" s="35">
        <f>IF(B472="","",L471+I472)</f>
        <v>0</v>
      </c>
      <c r="M472" s="32">
        <f>IF(B472="","",IF(AND('Mortgage Calculator'!$D$21/'Mortgage Calculator'!$D$6&gt;0.8,E472/'Mortgage Calculator'!$D$6&gt;0.78),ROUND('Mortgage Calculator'!$D$21*'Mortgage Calculator'!$D$15/12,2),0))</f>
        <v>0</v>
      </c>
      <c r="N472" s="36">
        <f>IF(B472="","",1-K472/'Mortgage Calculator'!$D$6)</f>
        <v>0</v>
      </c>
    </row>
    <row r="473" spans="2:14">
      <c r="B473" s="30">
        <f>IF(B472="","",IF(K472&gt;0.005,B472+1,""))</f>
        <v>0</v>
      </c>
      <c r="C473" s="31">
        <f>IF(B473="","",EDATE('Mortgage Calculator'!$D$10,B473-1))</f>
        <v>0</v>
      </c>
      <c r="D473" s="30">
        <f>IF(B473="","",INT((B473-1)/12)+1)</f>
        <v>0</v>
      </c>
      <c r="E473" s="32">
        <f>IF(B473="","",K472)</f>
        <v>0</v>
      </c>
      <c r="F473" s="32">
        <f>IF(B473="","",IF(B473&gt;='Mortgage Calculator'!$D$22,E473+I473,MIN('Mortgage Calculator'!$D$23,E473+I473)))</f>
        <v>0</v>
      </c>
      <c r="G473" s="33"/>
      <c r="H473" s="32">
        <f>IF(B473="","",MAX(0,MIN('Mortgage Calculator'!$D$17+N(G473),E473+I473-F473)))</f>
        <v>0</v>
      </c>
      <c r="I473" s="32">
        <f>IF(B473="","",ROUND(E473*'Mortgage Calculator'!$D$8/12,2))</f>
        <v>0</v>
      </c>
      <c r="J473" s="32">
        <f>IF(B473="","",F473+H473-I473)</f>
        <v>0</v>
      </c>
      <c r="K473" s="34">
        <f>IF(B473="","",ROUND(E473-J473,2))</f>
        <v>0</v>
      </c>
      <c r="L473" s="35">
        <f>IF(B473="","",L472+I473)</f>
        <v>0</v>
      </c>
      <c r="M473" s="32">
        <f>IF(B473="","",IF(AND('Mortgage Calculator'!$D$21/'Mortgage Calculator'!$D$6&gt;0.8,E473/'Mortgage Calculator'!$D$6&gt;0.78),ROUND('Mortgage Calculator'!$D$21*'Mortgage Calculator'!$D$15/12,2),0))</f>
        <v>0</v>
      </c>
      <c r="N473" s="36">
        <f>IF(B473="","",1-K473/'Mortgage Calculator'!$D$6)</f>
        <v>0</v>
      </c>
    </row>
    <row r="474" spans="2:14">
      <c r="B474" s="30">
        <f>IF(B473="","",IF(K473&gt;0.005,B473+1,""))</f>
        <v>0</v>
      </c>
      <c r="C474" s="31">
        <f>IF(B474="","",EDATE('Mortgage Calculator'!$D$10,B474-1))</f>
        <v>0</v>
      </c>
      <c r="D474" s="30">
        <f>IF(B474="","",INT((B474-1)/12)+1)</f>
        <v>0</v>
      </c>
      <c r="E474" s="32">
        <f>IF(B474="","",K473)</f>
        <v>0</v>
      </c>
      <c r="F474" s="32">
        <f>IF(B474="","",IF(B474&gt;='Mortgage Calculator'!$D$22,E474+I474,MIN('Mortgage Calculator'!$D$23,E474+I474)))</f>
        <v>0</v>
      </c>
      <c r="G474" s="33"/>
      <c r="H474" s="32">
        <f>IF(B474="","",MAX(0,MIN('Mortgage Calculator'!$D$17+N(G474),E474+I474-F474)))</f>
        <v>0</v>
      </c>
      <c r="I474" s="32">
        <f>IF(B474="","",ROUND(E474*'Mortgage Calculator'!$D$8/12,2))</f>
        <v>0</v>
      </c>
      <c r="J474" s="32">
        <f>IF(B474="","",F474+H474-I474)</f>
        <v>0</v>
      </c>
      <c r="K474" s="34">
        <f>IF(B474="","",ROUND(E474-J474,2))</f>
        <v>0</v>
      </c>
      <c r="L474" s="35">
        <f>IF(B474="","",L473+I474)</f>
        <v>0</v>
      </c>
      <c r="M474" s="32">
        <f>IF(B474="","",IF(AND('Mortgage Calculator'!$D$21/'Mortgage Calculator'!$D$6&gt;0.8,E474/'Mortgage Calculator'!$D$6&gt;0.78),ROUND('Mortgage Calculator'!$D$21*'Mortgage Calculator'!$D$15/12,2),0))</f>
        <v>0</v>
      </c>
      <c r="N474" s="36">
        <f>IF(B474="","",1-K474/'Mortgage Calculator'!$D$6)</f>
        <v>0</v>
      </c>
    </row>
    <row r="475" spans="2:14">
      <c r="B475" s="30">
        <f>IF(B474="","",IF(K474&gt;0.005,B474+1,""))</f>
        <v>0</v>
      </c>
      <c r="C475" s="31">
        <f>IF(B475="","",EDATE('Mortgage Calculator'!$D$10,B475-1))</f>
        <v>0</v>
      </c>
      <c r="D475" s="30">
        <f>IF(B475="","",INT((B475-1)/12)+1)</f>
        <v>0</v>
      </c>
      <c r="E475" s="32">
        <f>IF(B475="","",K474)</f>
        <v>0</v>
      </c>
      <c r="F475" s="32">
        <f>IF(B475="","",IF(B475&gt;='Mortgage Calculator'!$D$22,E475+I475,MIN('Mortgage Calculator'!$D$23,E475+I475)))</f>
        <v>0</v>
      </c>
      <c r="G475" s="33"/>
      <c r="H475" s="32">
        <f>IF(B475="","",MAX(0,MIN('Mortgage Calculator'!$D$17+N(G475),E475+I475-F475)))</f>
        <v>0</v>
      </c>
      <c r="I475" s="32">
        <f>IF(B475="","",ROUND(E475*'Mortgage Calculator'!$D$8/12,2))</f>
        <v>0</v>
      </c>
      <c r="J475" s="32">
        <f>IF(B475="","",F475+H475-I475)</f>
        <v>0</v>
      </c>
      <c r="K475" s="34">
        <f>IF(B475="","",ROUND(E475-J475,2))</f>
        <v>0</v>
      </c>
      <c r="L475" s="35">
        <f>IF(B475="","",L474+I475)</f>
        <v>0</v>
      </c>
      <c r="M475" s="32">
        <f>IF(B475="","",IF(AND('Mortgage Calculator'!$D$21/'Mortgage Calculator'!$D$6&gt;0.8,E475/'Mortgage Calculator'!$D$6&gt;0.78),ROUND('Mortgage Calculator'!$D$21*'Mortgage Calculator'!$D$15/12,2),0))</f>
        <v>0</v>
      </c>
      <c r="N475" s="36">
        <f>IF(B475="","",1-K475/'Mortgage Calculator'!$D$6)</f>
        <v>0</v>
      </c>
    </row>
    <row r="476" spans="2:14">
      <c r="B476" s="30">
        <f>IF(B475="","",IF(K475&gt;0.005,B475+1,""))</f>
        <v>0</v>
      </c>
      <c r="C476" s="31">
        <f>IF(B476="","",EDATE('Mortgage Calculator'!$D$10,B476-1))</f>
        <v>0</v>
      </c>
      <c r="D476" s="30">
        <f>IF(B476="","",INT((B476-1)/12)+1)</f>
        <v>0</v>
      </c>
      <c r="E476" s="32">
        <f>IF(B476="","",K475)</f>
        <v>0</v>
      </c>
      <c r="F476" s="32">
        <f>IF(B476="","",IF(B476&gt;='Mortgage Calculator'!$D$22,E476+I476,MIN('Mortgage Calculator'!$D$23,E476+I476)))</f>
        <v>0</v>
      </c>
      <c r="G476" s="33"/>
      <c r="H476" s="32">
        <f>IF(B476="","",MAX(0,MIN('Mortgage Calculator'!$D$17+N(G476),E476+I476-F476)))</f>
        <v>0</v>
      </c>
      <c r="I476" s="32">
        <f>IF(B476="","",ROUND(E476*'Mortgage Calculator'!$D$8/12,2))</f>
        <v>0</v>
      </c>
      <c r="J476" s="32">
        <f>IF(B476="","",F476+H476-I476)</f>
        <v>0</v>
      </c>
      <c r="K476" s="34">
        <f>IF(B476="","",ROUND(E476-J476,2))</f>
        <v>0</v>
      </c>
      <c r="L476" s="35">
        <f>IF(B476="","",L475+I476)</f>
        <v>0</v>
      </c>
      <c r="M476" s="32">
        <f>IF(B476="","",IF(AND('Mortgage Calculator'!$D$21/'Mortgage Calculator'!$D$6&gt;0.8,E476/'Mortgage Calculator'!$D$6&gt;0.78),ROUND('Mortgage Calculator'!$D$21*'Mortgage Calculator'!$D$15/12,2),0))</f>
        <v>0</v>
      </c>
      <c r="N476" s="36">
        <f>IF(B476="","",1-K476/'Mortgage Calculator'!$D$6)</f>
        <v>0</v>
      </c>
    </row>
    <row r="477" spans="2:14">
      <c r="B477" s="30">
        <f>IF(B476="","",IF(K476&gt;0.005,B476+1,""))</f>
        <v>0</v>
      </c>
      <c r="C477" s="31">
        <f>IF(B477="","",EDATE('Mortgage Calculator'!$D$10,B477-1))</f>
        <v>0</v>
      </c>
      <c r="D477" s="30">
        <f>IF(B477="","",INT((B477-1)/12)+1)</f>
        <v>0</v>
      </c>
      <c r="E477" s="32">
        <f>IF(B477="","",K476)</f>
        <v>0</v>
      </c>
      <c r="F477" s="32">
        <f>IF(B477="","",IF(B477&gt;='Mortgage Calculator'!$D$22,E477+I477,MIN('Mortgage Calculator'!$D$23,E477+I477)))</f>
        <v>0</v>
      </c>
      <c r="G477" s="33"/>
      <c r="H477" s="32">
        <f>IF(B477="","",MAX(0,MIN('Mortgage Calculator'!$D$17+N(G477),E477+I477-F477)))</f>
        <v>0</v>
      </c>
      <c r="I477" s="32">
        <f>IF(B477="","",ROUND(E477*'Mortgage Calculator'!$D$8/12,2))</f>
        <v>0</v>
      </c>
      <c r="J477" s="32">
        <f>IF(B477="","",F477+H477-I477)</f>
        <v>0</v>
      </c>
      <c r="K477" s="34">
        <f>IF(B477="","",ROUND(E477-J477,2))</f>
        <v>0</v>
      </c>
      <c r="L477" s="35">
        <f>IF(B477="","",L476+I477)</f>
        <v>0</v>
      </c>
      <c r="M477" s="32">
        <f>IF(B477="","",IF(AND('Mortgage Calculator'!$D$21/'Mortgage Calculator'!$D$6&gt;0.8,E477/'Mortgage Calculator'!$D$6&gt;0.78),ROUND('Mortgage Calculator'!$D$21*'Mortgage Calculator'!$D$15/12,2),0))</f>
        <v>0</v>
      </c>
      <c r="N477" s="36">
        <f>IF(B477="","",1-K477/'Mortgage Calculator'!$D$6)</f>
        <v>0</v>
      </c>
    </row>
    <row r="478" spans="2:14">
      <c r="B478" s="30">
        <f>IF(B477="","",IF(K477&gt;0.005,B477+1,""))</f>
        <v>0</v>
      </c>
      <c r="C478" s="31">
        <f>IF(B478="","",EDATE('Mortgage Calculator'!$D$10,B478-1))</f>
        <v>0</v>
      </c>
      <c r="D478" s="30">
        <f>IF(B478="","",INT((B478-1)/12)+1)</f>
        <v>0</v>
      </c>
      <c r="E478" s="32">
        <f>IF(B478="","",K477)</f>
        <v>0</v>
      </c>
      <c r="F478" s="32">
        <f>IF(B478="","",IF(B478&gt;='Mortgage Calculator'!$D$22,E478+I478,MIN('Mortgage Calculator'!$D$23,E478+I478)))</f>
        <v>0</v>
      </c>
      <c r="G478" s="33"/>
      <c r="H478" s="32">
        <f>IF(B478="","",MAX(0,MIN('Mortgage Calculator'!$D$17+N(G478),E478+I478-F478)))</f>
        <v>0</v>
      </c>
      <c r="I478" s="32">
        <f>IF(B478="","",ROUND(E478*'Mortgage Calculator'!$D$8/12,2))</f>
        <v>0</v>
      </c>
      <c r="J478" s="32">
        <f>IF(B478="","",F478+H478-I478)</f>
        <v>0</v>
      </c>
      <c r="K478" s="34">
        <f>IF(B478="","",ROUND(E478-J478,2))</f>
        <v>0</v>
      </c>
      <c r="L478" s="35">
        <f>IF(B478="","",L477+I478)</f>
        <v>0</v>
      </c>
      <c r="M478" s="32">
        <f>IF(B478="","",IF(AND('Mortgage Calculator'!$D$21/'Mortgage Calculator'!$D$6&gt;0.8,E478/'Mortgage Calculator'!$D$6&gt;0.78),ROUND('Mortgage Calculator'!$D$21*'Mortgage Calculator'!$D$15/12,2),0))</f>
        <v>0</v>
      </c>
      <c r="N478" s="36">
        <f>IF(B478="","",1-K478/'Mortgage Calculator'!$D$6)</f>
        <v>0</v>
      </c>
    </row>
    <row r="479" spans="2:14">
      <c r="B479" s="30">
        <f>IF(B478="","",IF(K478&gt;0.005,B478+1,""))</f>
        <v>0</v>
      </c>
      <c r="C479" s="31">
        <f>IF(B479="","",EDATE('Mortgage Calculator'!$D$10,B479-1))</f>
        <v>0</v>
      </c>
      <c r="D479" s="30">
        <f>IF(B479="","",INT((B479-1)/12)+1)</f>
        <v>0</v>
      </c>
      <c r="E479" s="32">
        <f>IF(B479="","",K478)</f>
        <v>0</v>
      </c>
      <c r="F479" s="32">
        <f>IF(B479="","",IF(B479&gt;='Mortgage Calculator'!$D$22,E479+I479,MIN('Mortgage Calculator'!$D$23,E479+I479)))</f>
        <v>0</v>
      </c>
      <c r="G479" s="33"/>
      <c r="H479" s="32">
        <f>IF(B479="","",MAX(0,MIN('Mortgage Calculator'!$D$17+N(G479),E479+I479-F479)))</f>
        <v>0</v>
      </c>
      <c r="I479" s="32">
        <f>IF(B479="","",ROUND(E479*'Mortgage Calculator'!$D$8/12,2))</f>
        <v>0</v>
      </c>
      <c r="J479" s="32">
        <f>IF(B479="","",F479+H479-I479)</f>
        <v>0</v>
      </c>
      <c r="K479" s="34">
        <f>IF(B479="","",ROUND(E479-J479,2))</f>
        <v>0</v>
      </c>
      <c r="L479" s="35">
        <f>IF(B479="","",L478+I479)</f>
        <v>0</v>
      </c>
      <c r="M479" s="32">
        <f>IF(B479="","",IF(AND('Mortgage Calculator'!$D$21/'Mortgage Calculator'!$D$6&gt;0.8,E479/'Mortgage Calculator'!$D$6&gt;0.78),ROUND('Mortgage Calculator'!$D$21*'Mortgage Calculator'!$D$15/12,2),0))</f>
        <v>0</v>
      </c>
      <c r="N479" s="36">
        <f>IF(B479="","",1-K479/'Mortgage Calculator'!$D$6)</f>
        <v>0</v>
      </c>
    </row>
    <row r="480" spans="2:14">
      <c r="B480" s="30">
        <f>IF(B479="","",IF(K479&gt;0.005,B479+1,""))</f>
        <v>0</v>
      </c>
      <c r="C480" s="31">
        <f>IF(B480="","",EDATE('Mortgage Calculator'!$D$10,B480-1))</f>
        <v>0</v>
      </c>
      <c r="D480" s="30">
        <f>IF(B480="","",INT((B480-1)/12)+1)</f>
        <v>0</v>
      </c>
      <c r="E480" s="32">
        <f>IF(B480="","",K479)</f>
        <v>0</v>
      </c>
      <c r="F480" s="32">
        <f>IF(B480="","",IF(B480&gt;='Mortgage Calculator'!$D$22,E480+I480,MIN('Mortgage Calculator'!$D$23,E480+I480)))</f>
        <v>0</v>
      </c>
      <c r="G480" s="33"/>
      <c r="H480" s="32">
        <f>IF(B480="","",MAX(0,MIN('Mortgage Calculator'!$D$17+N(G480),E480+I480-F480)))</f>
        <v>0</v>
      </c>
      <c r="I480" s="32">
        <f>IF(B480="","",ROUND(E480*'Mortgage Calculator'!$D$8/12,2))</f>
        <v>0</v>
      </c>
      <c r="J480" s="32">
        <f>IF(B480="","",F480+H480-I480)</f>
        <v>0</v>
      </c>
      <c r="K480" s="34">
        <f>IF(B480="","",ROUND(E480-J480,2))</f>
        <v>0</v>
      </c>
      <c r="L480" s="35">
        <f>IF(B480="","",L479+I480)</f>
        <v>0</v>
      </c>
      <c r="M480" s="32">
        <f>IF(B480="","",IF(AND('Mortgage Calculator'!$D$21/'Mortgage Calculator'!$D$6&gt;0.8,E480/'Mortgage Calculator'!$D$6&gt;0.78),ROUND('Mortgage Calculator'!$D$21*'Mortgage Calculator'!$D$15/12,2),0))</f>
        <v>0</v>
      </c>
      <c r="N480" s="36">
        <f>IF(B480="","",1-K480/'Mortgage Calculator'!$D$6)</f>
        <v>0</v>
      </c>
    </row>
    <row r="481" spans="2:14">
      <c r="B481" s="30">
        <f>IF(B480="","",IF(K480&gt;0.005,B480+1,""))</f>
        <v>0</v>
      </c>
      <c r="C481" s="31">
        <f>IF(B481="","",EDATE('Mortgage Calculator'!$D$10,B481-1))</f>
        <v>0</v>
      </c>
      <c r="D481" s="30">
        <f>IF(B481="","",INT((B481-1)/12)+1)</f>
        <v>0</v>
      </c>
      <c r="E481" s="32">
        <f>IF(B481="","",K480)</f>
        <v>0</v>
      </c>
      <c r="F481" s="32">
        <f>IF(B481="","",IF(B481&gt;='Mortgage Calculator'!$D$22,E481+I481,MIN('Mortgage Calculator'!$D$23,E481+I481)))</f>
        <v>0</v>
      </c>
      <c r="G481" s="33"/>
      <c r="H481" s="32">
        <f>IF(B481="","",MAX(0,MIN('Mortgage Calculator'!$D$17+N(G481),E481+I481-F481)))</f>
        <v>0</v>
      </c>
      <c r="I481" s="32">
        <f>IF(B481="","",ROUND(E481*'Mortgage Calculator'!$D$8/12,2))</f>
        <v>0</v>
      </c>
      <c r="J481" s="32">
        <f>IF(B481="","",F481+H481-I481)</f>
        <v>0</v>
      </c>
      <c r="K481" s="34">
        <f>IF(B481="","",ROUND(E481-J481,2))</f>
        <v>0</v>
      </c>
      <c r="L481" s="35">
        <f>IF(B481="","",L480+I481)</f>
        <v>0</v>
      </c>
      <c r="M481" s="32">
        <f>IF(B481="","",IF(AND('Mortgage Calculator'!$D$21/'Mortgage Calculator'!$D$6&gt;0.8,E481/'Mortgage Calculator'!$D$6&gt;0.78),ROUND('Mortgage Calculator'!$D$21*'Mortgage Calculator'!$D$15/12,2),0))</f>
        <v>0</v>
      </c>
      <c r="N481" s="36">
        <f>IF(B481="","",1-K481/'Mortgage Calculator'!$D$6)</f>
        <v>0</v>
      </c>
    </row>
    <row r="482" spans="2:14">
      <c r="B482" s="30">
        <f>IF(B481="","",IF(K481&gt;0.005,B481+1,""))</f>
        <v>0</v>
      </c>
      <c r="C482" s="31">
        <f>IF(B482="","",EDATE('Mortgage Calculator'!$D$10,B482-1))</f>
        <v>0</v>
      </c>
      <c r="D482" s="30">
        <f>IF(B482="","",INT((B482-1)/12)+1)</f>
        <v>0</v>
      </c>
      <c r="E482" s="32">
        <f>IF(B482="","",K481)</f>
        <v>0</v>
      </c>
      <c r="F482" s="32">
        <f>IF(B482="","",IF(B482&gt;='Mortgage Calculator'!$D$22,E482+I482,MIN('Mortgage Calculator'!$D$23,E482+I482)))</f>
        <v>0</v>
      </c>
      <c r="G482" s="33"/>
      <c r="H482" s="32">
        <f>IF(B482="","",MAX(0,MIN('Mortgage Calculator'!$D$17+N(G482),E482+I482-F482)))</f>
        <v>0</v>
      </c>
      <c r="I482" s="32">
        <f>IF(B482="","",ROUND(E482*'Mortgage Calculator'!$D$8/12,2))</f>
        <v>0</v>
      </c>
      <c r="J482" s="32">
        <f>IF(B482="","",F482+H482-I482)</f>
        <v>0</v>
      </c>
      <c r="K482" s="34">
        <f>IF(B482="","",ROUND(E482-J482,2))</f>
        <v>0</v>
      </c>
      <c r="L482" s="35">
        <f>IF(B482="","",L481+I482)</f>
        <v>0</v>
      </c>
      <c r="M482" s="32">
        <f>IF(B482="","",IF(AND('Mortgage Calculator'!$D$21/'Mortgage Calculator'!$D$6&gt;0.8,E482/'Mortgage Calculator'!$D$6&gt;0.78),ROUND('Mortgage Calculator'!$D$21*'Mortgage Calculator'!$D$15/12,2),0))</f>
        <v>0</v>
      </c>
      <c r="N482" s="36">
        <f>IF(B482="","",1-K482/'Mortgage Calculator'!$D$6)</f>
        <v>0</v>
      </c>
    </row>
    <row r="483" spans="2:14">
      <c r="B483" s="30">
        <f>IF(B482="","",IF(K482&gt;0.005,B482+1,""))</f>
        <v>0</v>
      </c>
      <c r="C483" s="31">
        <f>IF(B483="","",EDATE('Mortgage Calculator'!$D$10,B483-1))</f>
        <v>0</v>
      </c>
      <c r="D483" s="30">
        <f>IF(B483="","",INT((B483-1)/12)+1)</f>
        <v>0</v>
      </c>
      <c r="E483" s="32">
        <f>IF(B483="","",K482)</f>
        <v>0</v>
      </c>
      <c r="F483" s="32">
        <f>IF(B483="","",IF(B483&gt;='Mortgage Calculator'!$D$22,E483+I483,MIN('Mortgage Calculator'!$D$23,E483+I483)))</f>
        <v>0</v>
      </c>
      <c r="G483" s="33"/>
      <c r="H483" s="32">
        <f>IF(B483="","",MAX(0,MIN('Mortgage Calculator'!$D$17+N(G483),E483+I483-F483)))</f>
        <v>0</v>
      </c>
      <c r="I483" s="32">
        <f>IF(B483="","",ROUND(E483*'Mortgage Calculator'!$D$8/12,2))</f>
        <v>0</v>
      </c>
      <c r="J483" s="32">
        <f>IF(B483="","",F483+H483-I483)</f>
        <v>0</v>
      </c>
      <c r="K483" s="34">
        <f>IF(B483="","",ROUND(E483-J483,2))</f>
        <v>0</v>
      </c>
      <c r="L483" s="35">
        <f>IF(B483="","",L482+I483)</f>
        <v>0</v>
      </c>
      <c r="M483" s="32">
        <f>IF(B483="","",IF(AND('Mortgage Calculator'!$D$21/'Mortgage Calculator'!$D$6&gt;0.8,E483/'Mortgage Calculator'!$D$6&gt;0.78),ROUND('Mortgage Calculator'!$D$21*'Mortgage Calculator'!$D$15/12,2),0))</f>
        <v>0</v>
      </c>
      <c r="N483" s="36">
        <f>IF(B483="","",1-K483/'Mortgage Calculator'!$D$6)</f>
        <v>0</v>
      </c>
    </row>
    <row r="484" spans="2:14">
      <c r="B484" s="30">
        <f>IF(B483="","",IF(K483&gt;0.005,B483+1,""))</f>
        <v>0</v>
      </c>
      <c r="C484" s="31">
        <f>IF(B484="","",EDATE('Mortgage Calculator'!$D$10,B484-1))</f>
        <v>0</v>
      </c>
      <c r="D484" s="30">
        <f>IF(B484="","",INT((B484-1)/12)+1)</f>
        <v>0</v>
      </c>
      <c r="E484" s="32">
        <f>IF(B484="","",K483)</f>
        <v>0</v>
      </c>
      <c r="F484" s="32">
        <f>IF(B484="","",IF(B484&gt;='Mortgage Calculator'!$D$22,E484+I484,MIN('Mortgage Calculator'!$D$23,E484+I484)))</f>
        <v>0</v>
      </c>
      <c r="G484" s="33"/>
      <c r="H484" s="32">
        <f>IF(B484="","",MAX(0,MIN('Mortgage Calculator'!$D$17+N(G484),E484+I484-F484)))</f>
        <v>0</v>
      </c>
      <c r="I484" s="32">
        <f>IF(B484="","",ROUND(E484*'Mortgage Calculator'!$D$8/12,2))</f>
        <v>0</v>
      </c>
      <c r="J484" s="32">
        <f>IF(B484="","",F484+H484-I484)</f>
        <v>0</v>
      </c>
      <c r="K484" s="34">
        <f>IF(B484="","",ROUND(E484-J484,2))</f>
        <v>0</v>
      </c>
      <c r="L484" s="35">
        <f>IF(B484="","",L483+I484)</f>
        <v>0</v>
      </c>
      <c r="M484" s="32">
        <f>IF(B484="","",IF(AND('Mortgage Calculator'!$D$21/'Mortgage Calculator'!$D$6&gt;0.8,E484/'Mortgage Calculator'!$D$6&gt;0.78),ROUND('Mortgage Calculator'!$D$21*'Mortgage Calculator'!$D$15/12,2),0))</f>
        <v>0</v>
      </c>
      <c r="N484" s="36">
        <f>IF(B484="","",1-K484/'Mortgage Calculator'!$D$6)</f>
        <v>0</v>
      </c>
    </row>
    <row r="485" spans="2:14">
      <c r="B485" s="30">
        <f>IF(B484="","",IF(K484&gt;0.005,B484+1,""))</f>
        <v>0</v>
      </c>
      <c r="C485" s="31">
        <f>IF(B485="","",EDATE('Mortgage Calculator'!$D$10,B485-1))</f>
        <v>0</v>
      </c>
      <c r="D485" s="30">
        <f>IF(B485="","",INT((B485-1)/12)+1)</f>
        <v>0</v>
      </c>
      <c r="E485" s="32">
        <f>IF(B485="","",K484)</f>
        <v>0</v>
      </c>
      <c r="F485" s="32">
        <f>IF(B485="","",IF(B485&gt;='Mortgage Calculator'!$D$22,E485+I485,MIN('Mortgage Calculator'!$D$23,E485+I485)))</f>
        <v>0</v>
      </c>
      <c r="G485" s="33"/>
      <c r="H485" s="32">
        <f>IF(B485="","",MAX(0,MIN('Mortgage Calculator'!$D$17+N(G485),E485+I485-F485)))</f>
        <v>0</v>
      </c>
      <c r="I485" s="32">
        <f>IF(B485="","",ROUND(E485*'Mortgage Calculator'!$D$8/12,2))</f>
        <v>0</v>
      </c>
      <c r="J485" s="32">
        <f>IF(B485="","",F485+H485-I485)</f>
        <v>0</v>
      </c>
      <c r="K485" s="34">
        <f>IF(B485="","",ROUND(E485-J485,2))</f>
        <v>0</v>
      </c>
      <c r="L485" s="35">
        <f>IF(B485="","",L484+I485)</f>
        <v>0</v>
      </c>
      <c r="M485" s="32">
        <f>IF(B485="","",IF(AND('Mortgage Calculator'!$D$21/'Mortgage Calculator'!$D$6&gt;0.8,E485/'Mortgage Calculator'!$D$6&gt;0.78),ROUND('Mortgage Calculator'!$D$21*'Mortgage Calculator'!$D$15/12,2),0))</f>
        <v>0</v>
      </c>
      <c r="N485" s="36">
        <f>IF(B485="","",1-K485/'Mortgage Calculator'!$D$6)</f>
        <v>0</v>
      </c>
    </row>
    <row r="486" spans="2:14">
      <c r="B486" s="30">
        <f>IF(B485="","",IF(K485&gt;0.005,B485+1,""))</f>
        <v>0</v>
      </c>
      <c r="C486" s="31">
        <f>IF(B486="","",EDATE('Mortgage Calculator'!$D$10,B486-1))</f>
        <v>0</v>
      </c>
      <c r="D486" s="30">
        <f>IF(B486="","",INT((B486-1)/12)+1)</f>
        <v>0</v>
      </c>
      <c r="E486" s="32">
        <f>IF(B486="","",K485)</f>
        <v>0</v>
      </c>
      <c r="F486" s="32">
        <f>IF(B486="","",IF(B486&gt;='Mortgage Calculator'!$D$22,E486+I486,MIN('Mortgage Calculator'!$D$23,E486+I486)))</f>
        <v>0</v>
      </c>
      <c r="G486" s="33"/>
      <c r="H486" s="32">
        <f>IF(B486="","",MAX(0,MIN('Mortgage Calculator'!$D$17+N(G486),E486+I486-F486)))</f>
        <v>0</v>
      </c>
      <c r="I486" s="32">
        <f>IF(B486="","",ROUND(E486*'Mortgage Calculator'!$D$8/12,2))</f>
        <v>0</v>
      </c>
      <c r="J486" s="32">
        <f>IF(B486="","",F486+H486-I486)</f>
        <v>0</v>
      </c>
      <c r="K486" s="34">
        <f>IF(B486="","",ROUND(E486-J486,2))</f>
        <v>0</v>
      </c>
      <c r="L486" s="35">
        <f>IF(B486="","",L485+I486)</f>
        <v>0</v>
      </c>
      <c r="M486" s="32">
        <f>IF(B486="","",IF(AND('Mortgage Calculator'!$D$21/'Mortgage Calculator'!$D$6&gt;0.8,E486/'Mortgage Calculator'!$D$6&gt;0.78),ROUND('Mortgage Calculator'!$D$21*'Mortgage Calculator'!$D$15/12,2),0))</f>
        <v>0</v>
      </c>
      <c r="N486" s="36">
        <f>IF(B486="","",1-K486/'Mortgage Calculator'!$D$6)</f>
        <v>0</v>
      </c>
    </row>
    <row r="487" spans="2:14">
      <c r="B487" s="30">
        <f>IF(B486="","",IF(K486&gt;0.005,B486+1,""))</f>
        <v>0</v>
      </c>
      <c r="C487" s="31">
        <f>IF(B487="","",EDATE('Mortgage Calculator'!$D$10,B487-1))</f>
        <v>0</v>
      </c>
      <c r="D487" s="30">
        <f>IF(B487="","",INT((B487-1)/12)+1)</f>
        <v>0</v>
      </c>
      <c r="E487" s="32">
        <f>IF(B487="","",K486)</f>
        <v>0</v>
      </c>
      <c r="F487" s="32">
        <f>IF(B487="","",IF(B487&gt;='Mortgage Calculator'!$D$22,E487+I487,MIN('Mortgage Calculator'!$D$23,E487+I487)))</f>
        <v>0</v>
      </c>
      <c r="G487" s="33"/>
      <c r="H487" s="32">
        <f>IF(B487="","",MAX(0,MIN('Mortgage Calculator'!$D$17+N(G487),E487+I487-F487)))</f>
        <v>0</v>
      </c>
      <c r="I487" s="32">
        <f>IF(B487="","",ROUND(E487*'Mortgage Calculator'!$D$8/12,2))</f>
        <v>0</v>
      </c>
      <c r="J487" s="32">
        <f>IF(B487="","",F487+H487-I487)</f>
        <v>0</v>
      </c>
      <c r="K487" s="34">
        <f>IF(B487="","",ROUND(E487-J487,2))</f>
        <v>0</v>
      </c>
      <c r="L487" s="35">
        <f>IF(B487="","",L486+I487)</f>
        <v>0</v>
      </c>
      <c r="M487" s="32">
        <f>IF(B487="","",IF(AND('Mortgage Calculator'!$D$21/'Mortgage Calculator'!$D$6&gt;0.8,E487/'Mortgage Calculator'!$D$6&gt;0.78),ROUND('Mortgage Calculator'!$D$21*'Mortgage Calculator'!$D$15/12,2),0))</f>
        <v>0</v>
      </c>
      <c r="N487" s="36">
        <f>IF(B487="","",1-K487/'Mortgage Calculator'!$D$6)</f>
        <v>0</v>
      </c>
    </row>
    <row r="488" spans="2:14">
      <c r="B488" s="30">
        <f>IF(B487="","",IF(K487&gt;0.005,B487+1,""))</f>
        <v>0</v>
      </c>
      <c r="C488" s="31">
        <f>IF(B488="","",EDATE('Mortgage Calculator'!$D$10,B488-1))</f>
        <v>0</v>
      </c>
      <c r="D488" s="30">
        <f>IF(B488="","",INT((B488-1)/12)+1)</f>
        <v>0</v>
      </c>
      <c r="E488" s="32">
        <f>IF(B488="","",K487)</f>
        <v>0</v>
      </c>
      <c r="F488" s="32">
        <f>IF(B488="","",IF(B488&gt;='Mortgage Calculator'!$D$22,E488+I488,MIN('Mortgage Calculator'!$D$23,E488+I488)))</f>
        <v>0</v>
      </c>
      <c r="G488" s="33"/>
      <c r="H488" s="32">
        <f>IF(B488="","",MAX(0,MIN('Mortgage Calculator'!$D$17+N(G488),E488+I488-F488)))</f>
        <v>0</v>
      </c>
      <c r="I488" s="32">
        <f>IF(B488="","",ROUND(E488*'Mortgage Calculator'!$D$8/12,2))</f>
        <v>0</v>
      </c>
      <c r="J488" s="32">
        <f>IF(B488="","",F488+H488-I488)</f>
        <v>0</v>
      </c>
      <c r="K488" s="34">
        <f>IF(B488="","",ROUND(E488-J488,2))</f>
        <v>0</v>
      </c>
      <c r="L488" s="35">
        <f>IF(B488="","",L487+I488)</f>
        <v>0</v>
      </c>
      <c r="M488" s="32">
        <f>IF(B488="","",IF(AND('Mortgage Calculator'!$D$21/'Mortgage Calculator'!$D$6&gt;0.8,E488/'Mortgage Calculator'!$D$6&gt;0.78),ROUND('Mortgage Calculator'!$D$21*'Mortgage Calculator'!$D$15/12,2),0))</f>
        <v>0</v>
      </c>
      <c r="N488" s="36">
        <f>IF(B488="","",1-K488/'Mortgage Calculator'!$D$6)</f>
        <v>0</v>
      </c>
    </row>
    <row r="489" spans="2:14">
      <c r="B489" s="30">
        <f>IF(B488="","",IF(K488&gt;0.005,B488+1,""))</f>
        <v>0</v>
      </c>
      <c r="C489" s="31">
        <f>IF(B489="","",EDATE('Mortgage Calculator'!$D$10,B489-1))</f>
        <v>0</v>
      </c>
      <c r="D489" s="30">
        <f>IF(B489="","",INT((B489-1)/12)+1)</f>
        <v>0</v>
      </c>
      <c r="E489" s="32">
        <f>IF(B489="","",K488)</f>
        <v>0</v>
      </c>
      <c r="F489" s="32">
        <f>IF(B489="","",IF(B489&gt;='Mortgage Calculator'!$D$22,E489+I489,MIN('Mortgage Calculator'!$D$23,E489+I489)))</f>
        <v>0</v>
      </c>
      <c r="G489" s="33"/>
      <c r="H489" s="32">
        <f>IF(B489="","",MAX(0,MIN('Mortgage Calculator'!$D$17+N(G489),E489+I489-F489)))</f>
        <v>0</v>
      </c>
      <c r="I489" s="32">
        <f>IF(B489="","",ROUND(E489*'Mortgage Calculator'!$D$8/12,2))</f>
        <v>0</v>
      </c>
      <c r="J489" s="32">
        <f>IF(B489="","",F489+H489-I489)</f>
        <v>0</v>
      </c>
      <c r="K489" s="34">
        <f>IF(B489="","",ROUND(E489-J489,2))</f>
        <v>0</v>
      </c>
      <c r="L489" s="35">
        <f>IF(B489="","",L488+I489)</f>
        <v>0</v>
      </c>
      <c r="M489" s="32">
        <f>IF(B489="","",IF(AND('Mortgage Calculator'!$D$21/'Mortgage Calculator'!$D$6&gt;0.8,E489/'Mortgage Calculator'!$D$6&gt;0.78),ROUND('Mortgage Calculator'!$D$21*'Mortgage Calculator'!$D$15/12,2),0))</f>
        <v>0</v>
      </c>
      <c r="N489" s="36">
        <f>IF(B489="","",1-K489/'Mortgage Calculator'!$D$6)</f>
        <v>0</v>
      </c>
    </row>
    <row r="490" spans="2:14">
      <c r="B490" s="30">
        <f>IF(B489="","",IF(K489&gt;0.005,B489+1,""))</f>
        <v>0</v>
      </c>
      <c r="C490" s="31">
        <f>IF(B490="","",EDATE('Mortgage Calculator'!$D$10,B490-1))</f>
        <v>0</v>
      </c>
      <c r="D490" s="30">
        <f>IF(B490="","",INT((B490-1)/12)+1)</f>
        <v>0</v>
      </c>
      <c r="E490" s="32">
        <f>IF(B490="","",K489)</f>
        <v>0</v>
      </c>
      <c r="F490" s="32">
        <f>IF(B490="","",IF(B490&gt;='Mortgage Calculator'!$D$22,E490+I490,MIN('Mortgage Calculator'!$D$23,E490+I490)))</f>
        <v>0</v>
      </c>
      <c r="G490" s="33"/>
      <c r="H490" s="32">
        <f>IF(B490="","",MAX(0,MIN('Mortgage Calculator'!$D$17+N(G490),E490+I490-F490)))</f>
        <v>0</v>
      </c>
      <c r="I490" s="32">
        <f>IF(B490="","",ROUND(E490*'Mortgage Calculator'!$D$8/12,2))</f>
        <v>0</v>
      </c>
      <c r="J490" s="32">
        <f>IF(B490="","",F490+H490-I490)</f>
        <v>0</v>
      </c>
      <c r="K490" s="34">
        <f>IF(B490="","",ROUND(E490-J490,2))</f>
        <v>0</v>
      </c>
      <c r="L490" s="35">
        <f>IF(B490="","",L489+I490)</f>
        <v>0</v>
      </c>
      <c r="M490" s="32">
        <f>IF(B490="","",IF(AND('Mortgage Calculator'!$D$21/'Mortgage Calculator'!$D$6&gt;0.8,E490/'Mortgage Calculator'!$D$6&gt;0.78),ROUND('Mortgage Calculator'!$D$21*'Mortgage Calculator'!$D$15/12,2),0))</f>
        <v>0</v>
      </c>
      <c r="N490" s="36">
        <f>IF(B490="","",1-K490/'Mortgage Calculator'!$D$6)</f>
        <v>0</v>
      </c>
    </row>
    <row r="491" spans="2:14">
      <c r="B491" s="30">
        <f>IF(B490="","",IF(K490&gt;0.005,B490+1,""))</f>
        <v>0</v>
      </c>
      <c r="C491" s="31">
        <f>IF(B491="","",EDATE('Mortgage Calculator'!$D$10,B491-1))</f>
        <v>0</v>
      </c>
      <c r="D491" s="30">
        <f>IF(B491="","",INT((B491-1)/12)+1)</f>
        <v>0</v>
      </c>
      <c r="E491" s="32">
        <f>IF(B491="","",K490)</f>
        <v>0</v>
      </c>
      <c r="F491" s="32">
        <f>IF(B491="","",IF(B491&gt;='Mortgage Calculator'!$D$22,E491+I491,MIN('Mortgage Calculator'!$D$23,E491+I491)))</f>
        <v>0</v>
      </c>
      <c r="G491" s="33"/>
      <c r="H491" s="32">
        <f>IF(B491="","",MAX(0,MIN('Mortgage Calculator'!$D$17+N(G491),E491+I491-F491)))</f>
        <v>0</v>
      </c>
      <c r="I491" s="32">
        <f>IF(B491="","",ROUND(E491*'Mortgage Calculator'!$D$8/12,2))</f>
        <v>0</v>
      </c>
      <c r="J491" s="32">
        <f>IF(B491="","",F491+H491-I491)</f>
        <v>0</v>
      </c>
      <c r="K491" s="34">
        <f>IF(B491="","",ROUND(E491-J491,2))</f>
        <v>0</v>
      </c>
      <c r="L491" s="35">
        <f>IF(B491="","",L490+I491)</f>
        <v>0</v>
      </c>
      <c r="M491" s="32">
        <f>IF(B491="","",IF(AND('Mortgage Calculator'!$D$21/'Mortgage Calculator'!$D$6&gt;0.8,E491/'Mortgage Calculator'!$D$6&gt;0.78),ROUND('Mortgage Calculator'!$D$21*'Mortgage Calculator'!$D$15/12,2),0))</f>
        <v>0</v>
      </c>
      <c r="N491" s="36">
        <f>IF(B491="","",1-K491/'Mortgage Calculator'!$D$6)</f>
        <v>0</v>
      </c>
    </row>
    <row r="492" spans="2:14">
      <c r="B492" s="30">
        <f>IF(B491="","",IF(K491&gt;0.005,B491+1,""))</f>
        <v>0</v>
      </c>
      <c r="C492" s="31">
        <f>IF(B492="","",EDATE('Mortgage Calculator'!$D$10,B492-1))</f>
        <v>0</v>
      </c>
      <c r="D492" s="30">
        <f>IF(B492="","",INT((B492-1)/12)+1)</f>
        <v>0</v>
      </c>
      <c r="E492" s="32">
        <f>IF(B492="","",K491)</f>
        <v>0</v>
      </c>
      <c r="F492" s="32">
        <f>IF(B492="","",IF(B492&gt;='Mortgage Calculator'!$D$22,E492+I492,MIN('Mortgage Calculator'!$D$23,E492+I492)))</f>
        <v>0</v>
      </c>
      <c r="G492" s="33"/>
      <c r="H492" s="32">
        <f>IF(B492="","",MAX(0,MIN('Mortgage Calculator'!$D$17+N(G492),E492+I492-F492)))</f>
        <v>0</v>
      </c>
      <c r="I492" s="32">
        <f>IF(B492="","",ROUND(E492*'Mortgage Calculator'!$D$8/12,2))</f>
        <v>0</v>
      </c>
      <c r="J492" s="32">
        <f>IF(B492="","",F492+H492-I492)</f>
        <v>0</v>
      </c>
      <c r="K492" s="34">
        <f>IF(B492="","",ROUND(E492-J492,2))</f>
        <v>0</v>
      </c>
      <c r="L492" s="35">
        <f>IF(B492="","",L491+I492)</f>
        <v>0</v>
      </c>
      <c r="M492" s="32">
        <f>IF(B492="","",IF(AND('Mortgage Calculator'!$D$21/'Mortgage Calculator'!$D$6&gt;0.8,E492/'Mortgage Calculator'!$D$6&gt;0.78),ROUND('Mortgage Calculator'!$D$21*'Mortgage Calculator'!$D$15/12,2),0))</f>
        <v>0</v>
      </c>
      <c r="N492" s="36">
        <f>IF(B492="","",1-K492/'Mortgage Calculator'!$D$6)</f>
        <v>0</v>
      </c>
    </row>
    <row r="493" spans="2:14">
      <c r="B493" s="30">
        <f>IF(B492="","",IF(K492&gt;0.005,B492+1,""))</f>
        <v>0</v>
      </c>
      <c r="C493" s="31">
        <f>IF(B493="","",EDATE('Mortgage Calculator'!$D$10,B493-1))</f>
        <v>0</v>
      </c>
      <c r="D493" s="30">
        <f>IF(B493="","",INT((B493-1)/12)+1)</f>
        <v>0</v>
      </c>
      <c r="E493" s="32">
        <f>IF(B493="","",K492)</f>
        <v>0</v>
      </c>
      <c r="F493" s="32">
        <f>IF(B493="","",IF(B493&gt;='Mortgage Calculator'!$D$22,E493+I493,MIN('Mortgage Calculator'!$D$23,E493+I493)))</f>
        <v>0</v>
      </c>
      <c r="G493" s="33"/>
      <c r="H493" s="32">
        <f>IF(B493="","",MAX(0,MIN('Mortgage Calculator'!$D$17+N(G493),E493+I493-F493)))</f>
        <v>0</v>
      </c>
      <c r="I493" s="32">
        <f>IF(B493="","",ROUND(E493*'Mortgage Calculator'!$D$8/12,2))</f>
        <v>0</v>
      </c>
      <c r="J493" s="32">
        <f>IF(B493="","",F493+H493-I493)</f>
        <v>0</v>
      </c>
      <c r="K493" s="34">
        <f>IF(B493="","",ROUND(E493-J493,2))</f>
        <v>0</v>
      </c>
      <c r="L493" s="35">
        <f>IF(B493="","",L492+I493)</f>
        <v>0</v>
      </c>
      <c r="M493" s="32">
        <f>IF(B493="","",IF(AND('Mortgage Calculator'!$D$21/'Mortgage Calculator'!$D$6&gt;0.8,E493/'Mortgage Calculator'!$D$6&gt;0.78),ROUND('Mortgage Calculator'!$D$21*'Mortgage Calculator'!$D$15/12,2),0))</f>
        <v>0</v>
      </c>
      <c r="N493" s="36">
        <f>IF(B493="","",1-K493/'Mortgage Calculator'!$D$6)</f>
        <v>0</v>
      </c>
    </row>
    <row r="494" spans="2:14">
      <c r="B494" s="30">
        <f>IF(B493="","",IF(K493&gt;0.005,B493+1,""))</f>
        <v>0</v>
      </c>
      <c r="C494" s="31">
        <f>IF(B494="","",EDATE('Mortgage Calculator'!$D$10,B494-1))</f>
        <v>0</v>
      </c>
      <c r="D494" s="30">
        <f>IF(B494="","",INT((B494-1)/12)+1)</f>
        <v>0</v>
      </c>
      <c r="E494" s="32">
        <f>IF(B494="","",K493)</f>
        <v>0</v>
      </c>
      <c r="F494" s="32">
        <f>IF(B494="","",IF(B494&gt;='Mortgage Calculator'!$D$22,E494+I494,MIN('Mortgage Calculator'!$D$23,E494+I494)))</f>
        <v>0</v>
      </c>
      <c r="G494" s="33"/>
      <c r="H494" s="32">
        <f>IF(B494="","",MAX(0,MIN('Mortgage Calculator'!$D$17+N(G494),E494+I494-F494)))</f>
        <v>0</v>
      </c>
      <c r="I494" s="32">
        <f>IF(B494="","",ROUND(E494*'Mortgage Calculator'!$D$8/12,2))</f>
        <v>0</v>
      </c>
      <c r="J494" s="32">
        <f>IF(B494="","",F494+H494-I494)</f>
        <v>0</v>
      </c>
      <c r="K494" s="34">
        <f>IF(B494="","",ROUND(E494-J494,2))</f>
        <v>0</v>
      </c>
      <c r="L494" s="35">
        <f>IF(B494="","",L493+I494)</f>
        <v>0</v>
      </c>
      <c r="M494" s="32">
        <f>IF(B494="","",IF(AND('Mortgage Calculator'!$D$21/'Mortgage Calculator'!$D$6&gt;0.8,E494/'Mortgage Calculator'!$D$6&gt;0.78),ROUND('Mortgage Calculator'!$D$21*'Mortgage Calculator'!$D$15/12,2),0))</f>
        <v>0</v>
      </c>
      <c r="N494" s="36">
        <f>IF(B494="","",1-K494/'Mortgage Calculator'!$D$6)</f>
        <v>0</v>
      </c>
    </row>
    <row r="495" spans="2:14">
      <c r="B495" s="30">
        <f>IF(B494="","",IF(K494&gt;0.005,B494+1,""))</f>
        <v>0</v>
      </c>
      <c r="C495" s="31">
        <f>IF(B495="","",EDATE('Mortgage Calculator'!$D$10,B495-1))</f>
        <v>0</v>
      </c>
      <c r="D495" s="30">
        <f>IF(B495="","",INT((B495-1)/12)+1)</f>
        <v>0</v>
      </c>
      <c r="E495" s="32">
        <f>IF(B495="","",K494)</f>
        <v>0</v>
      </c>
      <c r="F495" s="32">
        <f>IF(B495="","",IF(B495&gt;='Mortgage Calculator'!$D$22,E495+I495,MIN('Mortgage Calculator'!$D$23,E495+I495)))</f>
        <v>0</v>
      </c>
      <c r="G495" s="33"/>
      <c r="H495" s="32">
        <f>IF(B495="","",MAX(0,MIN('Mortgage Calculator'!$D$17+N(G495),E495+I495-F495)))</f>
        <v>0</v>
      </c>
      <c r="I495" s="32">
        <f>IF(B495="","",ROUND(E495*'Mortgage Calculator'!$D$8/12,2))</f>
        <v>0</v>
      </c>
      <c r="J495" s="32">
        <f>IF(B495="","",F495+H495-I495)</f>
        <v>0</v>
      </c>
      <c r="K495" s="34">
        <f>IF(B495="","",ROUND(E495-J495,2))</f>
        <v>0</v>
      </c>
      <c r="L495" s="35">
        <f>IF(B495="","",L494+I495)</f>
        <v>0</v>
      </c>
      <c r="M495" s="32">
        <f>IF(B495="","",IF(AND('Mortgage Calculator'!$D$21/'Mortgage Calculator'!$D$6&gt;0.8,E495/'Mortgage Calculator'!$D$6&gt;0.78),ROUND('Mortgage Calculator'!$D$21*'Mortgage Calculator'!$D$15/12,2),0))</f>
        <v>0</v>
      </c>
      <c r="N495" s="36">
        <f>IF(B495="","",1-K495/'Mortgage Calculator'!$D$6)</f>
        <v>0</v>
      </c>
    </row>
    <row r="496" spans="2:14">
      <c r="B496" s="30">
        <f>IF(B495="","",IF(K495&gt;0.005,B495+1,""))</f>
        <v>0</v>
      </c>
      <c r="C496" s="31">
        <f>IF(B496="","",EDATE('Mortgage Calculator'!$D$10,B496-1))</f>
        <v>0</v>
      </c>
      <c r="D496" s="30">
        <f>IF(B496="","",INT((B496-1)/12)+1)</f>
        <v>0</v>
      </c>
      <c r="E496" s="32">
        <f>IF(B496="","",K495)</f>
        <v>0</v>
      </c>
      <c r="F496" s="32">
        <f>IF(B496="","",IF(B496&gt;='Mortgage Calculator'!$D$22,E496+I496,MIN('Mortgage Calculator'!$D$23,E496+I496)))</f>
        <v>0</v>
      </c>
      <c r="G496" s="33"/>
      <c r="H496" s="32">
        <f>IF(B496="","",MAX(0,MIN('Mortgage Calculator'!$D$17+N(G496),E496+I496-F496)))</f>
        <v>0</v>
      </c>
      <c r="I496" s="32">
        <f>IF(B496="","",ROUND(E496*'Mortgage Calculator'!$D$8/12,2))</f>
        <v>0</v>
      </c>
      <c r="J496" s="32">
        <f>IF(B496="","",F496+H496-I496)</f>
        <v>0</v>
      </c>
      <c r="K496" s="34">
        <f>IF(B496="","",ROUND(E496-J496,2))</f>
        <v>0</v>
      </c>
      <c r="L496" s="35">
        <f>IF(B496="","",L495+I496)</f>
        <v>0</v>
      </c>
      <c r="M496" s="32">
        <f>IF(B496="","",IF(AND('Mortgage Calculator'!$D$21/'Mortgage Calculator'!$D$6&gt;0.8,E496/'Mortgage Calculator'!$D$6&gt;0.78),ROUND('Mortgage Calculator'!$D$21*'Mortgage Calculator'!$D$15/12,2),0))</f>
        <v>0</v>
      </c>
      <c r="N496" s="36">
        <f>IF(B496="","",1-K496/'Mortgage Calculator'!$D$6)</f>
        <v>0</v>
      </c>
    </row>
    <row r="497" spans="2:14">
      <c r="B497" s="30">
        <f>IF(B496="","",IF(K496&gt;0.005,B496+1,""))</f>
        <v>0</v>
      </c>
      <c r="C497" s="31">
        <f>IF(B497="","",EDATE('Mortgage Calculator'!$D$10,B497-1))</f>
        <v>0</v>
      </c>
      <c r="D497" s="30">
        <f>IF(B497="","",INT((B497-1)/12)+1)</f>
        <v>0</v>
      </c>
      <c r="E497" s="32">
        <f>IF(B497="","",K496)</f>
        <v>0</v>
      </c>
      <c r="F497" s="32">
        <f>IF(B497="","",IF(B497&gt;='Mortgage Calculator'!$D$22,E497+I497,MIN('Mortgage Calculator'!$D$23,E497+I497)))</f>
        <v>0</v>
      </c>
      <c r="G497" s="33"/>
      <c r="H497" s="32">
        <f>IF(B497="","",MAX(0,MIN('Mortgage Calculator'!$D$17+N(G497),E497+I497-F497)))</f>
        <v>0</v>
      </c>
      <c r="I497" s="32">
        <f>IF(B497="","",ROUND(E497*'Mortgage Calculator'!$D$8/12,2))</f>
        <v>0</v>
      </c>
      <c r="J497" s="32">
        <f>IF(B497="","",F497+H497-I497)</f>
        <v>0</v>
      </c>
      <c r="K497" s="34">
        <f>IF(B497="","",ROUND(E497-J497,2))</f>
        <v>0</v>
      </c>
      <c r="L497" s="35">
        <f>IF(B497="","",L496+I497)</f>
        <v>0</v>
      </c>
      <c r="M497" s="32">
        <f>IF(B497="","",IF(AND('Mortgage Calculator'!$D$21/'Mortgage Calculator'!$D$6&gt;0.8,E497/'Mortgage Calculator'!$D$6&gt;0.78),ROUND('Mortgage Calculator'!$D$21*'Mortgage Calculator'!$D$15/12,2),0))</f>
        <v>0</v>
      </c>
      <c r="N497" s="36">
        <f>IF(B497="","",1-K497/'Mortgage Calculator'!$D$6)</f>
        <v>0</v>
      </c>
    </row>
    <row r="498" spans="2:14">
      <c r="B498" s="30">
        <f>IF(B497="","",IF(K497&gt;0.005,B497+1,""))</f>
        <v>0</v>
      </c>
      <c r="C498" s="31">
        <f>IF(B498="","",EDATE('Mortgage Calculator'!$D$10,B498-1))</f>
        <v>0</v>
      </c>
      <c r="D498" s="30">
        <f>IF(B498="","",INT((B498-1)/12)+1)</f>
        <v>0</v>
      </c>
      <c r="E498" s="32">
        <f>IF(B498="","",K497)</f>
        <v>0</v>
      </c>
      <c r="F498" s="32">
        <f>IF(B498="","",IF(B498&gt;='Mortgage Calculator'!$D$22,E498+I498,MIN('Mortgage Calculator'!$D$23,E498+I498)))</f>
        <v>0</v>
      </c>
      <c r="G498" s="33"/>
      <c r="H498" s="32">
        <f>IF(B498="","",MAX(0,MIN('Mortgage Calculator'!$D$17+N(G498),E498+I498-F498)))</f>
        <v>0</v>
      </c>
      <c r="I498" s="32">
        <f>IF(B498="","",ROUND(E498*'Mortgage Calculator'!$D$8/12,2))</f>
        <v>0</v>
      </c>
      <c r="J498" s="32">
        <f>IF(B498="","",F498+H498-I498)</f>
        <v>0</v>
      </c>
      <c r="K498" s="34">
        <f>IF(B498="","",ROUND(E498-J498,2))</f>
        <v>0</v>
      </c>
      <c r="L498" s="35">
        <f>IF(B498="","",L497+I498)</f>
        <v>0</v>
      </c>
      <c r="M498" s="32">
        <f>IF(B498="","",IF(AND('Mortgage Calculator'!$D$21/'Mortgage Calculator'!$D$6&gt;0.8,E498/'Mortgage Calculator'!$D$6&gt;0.78),ROUND('Mortgage Calculator'!$D$21*'Mortgage Calculator'!$D$15/12,2),0))</f>
        <v>0</v>
      </c>
      <c r="N498" s="36">
        <f>IF(B498="","",1-K498/'Mortgage Calculator'!$D$6)</f>
        <v>0</v>
      </c>
    </row>
    <row r="499" spans="2:14">
      <c r="B499" s="30">
        <f>IF(B498="","",IF(K498&gt;0.005,B498+1,""))</f>
        <v>0</v>
      </c>
      <c r="C499" s="31">
        <f>IF(B499="","",EDATE('Mortgage Calculator'!$D$10,B499-1))</f>
        <v>0</v>
      </c>
      <c r="D499" s="30">
        <f>IF(B499="","",INT((B499-1)/12)+1)</f>
        <v>0</v>
      </c>
      <c r="E499" s="32">
        <f>IF(B499="","",K498)</f>
        <v>0</v>
      </c>
      <c r="F499" s="32">
        <f>IF(B499="","",IF(B499&gt;='Mortgage Calculator'!$D$22,E499+I499,MIN('Mortgage Calculator'!$D$23,E499+I499)))</f>
        <v>0</v>
      </c>
      <c r="G499" s="33"/>
      <c r="H499" s="32">
        <f>IF(B499="","",MAX(0,MIN('Mortgage Calculator'!$D$17+N(G499),E499+I499-F499)))</f>
        <v>0</v>
      </c>
      <c r="I499" s="32">
        <f>IF(B499="","",ROUND(E499*'Mortgage Calculator'!$D$8/12,2))</f>
        <v>0</v>
      </c>
      <c r="J499" s="32">
        <f>IF(B499="","",F499+H499-I499)</f>
        <v>0</v>
      </c>
      <c r="K499" s="34">
        <f>IF(B499="","",ROUND(E499-J499,2))</f>
        <v>0</v>
      </c>
      <c r="L499" s="35">
        <f>IF(B499="","",L498+I499)</f>
        <v>0</v>
      </c>
      <c r="M499" s="32">
        <f>IF(B499="","",IF(AND('Mortgage Calculator'!$D$21/'Mortgage Calculator'!$D$6&gt;0.8,E499/'Mortgage Calculator'!$D$6&gt;0.78),ROUND('Mortgage Calculator'!$D$21*'Mortgage Calculator'!$D$15/12,2),0))</f>
        <v>0</v>
      </c>
      <c r="N499" s="36">
        <f>IF(B499="","",1-K499/'Mortgage Calculator'!$D$6)</f>
        <v>0</v>
      </c>
    </row>
    <row r="500" spans="2:14">
      <c r="B500" s="30">
        <f>IF(B499="","",IF(K499&gt;0.005,B499+1,""))</f>
        <v>0</v>
      </c>
      <c r="C500" s="31">
        <f>IF(B500="","",EDATE('Mortgage Calculator'!$D$10,B500-1))</f>
        <v>0</v>
      </c>
      <c r="D500" s="30">
        <f>IF(B500="","",INT((B500-1)/12)+1)</f>
        <v>0</v>
      </c>
      <c r="E500" s="32">
        <f>IF(B500="","",K499)</f>
        <v>0</v>
      </c>
      <c r="F500" s="32">
        <f>IF(B500="","",IF(B500&gt;='Mortgage Calculator'!$D$22,E500+I500,MIN('Mortgage Calculator'!$D$23,E500+I500)))</f>
        <v>0</v>
      </c>
      <c r="G500" s="33"/>
      <c r="H500" s="32">
        <f>IF(B500="","",MAX(0,MIN('Mortgage Calculator'!$D$17+N(G500),E500+I500-F500)))</f>
        <v>0</v>
      </c>
      <c r="I500" s="32">
        <f>IF(B500="","",ROUND(E500*'Mortgage Calculator'!$D$8/12,2))</f>
        <v>0</v>
      </c>
      <c r="J500" s="32">
        <f>IF(B500="","",F500+H500-I500)</f>
        <v>0</v>
      </c>
      <c r="K500" s="34">
        <f>IF(B500="","",ROUND(E500-J500,2))</f>
        <v>0</v>
      </c>
      <c r="L500" s="35">
        <f>IF(B500="","",L499+I500)</f>
        <v>0</v>
      </c>
      <c r="M500" s="32">
        <f>IF(B500="","",IF(AND('Mortgage Calculator'!$D$21/'Mortgage Calculator'!$D$6&gt;0.8,E500/'Mortgage Calculator'!$D$6&gt;0.78),ROUND('Mortgage Calculator'!$D$21*'Mortgage Calculator'!$D$15/12,2),0))</f>
        <v>0</v>
      </c>
      <c r="N500" s="36">
        <f>IF(B500="","",1-K500/'Mortgage Calculator'!$D$6)</f>
        <v>0</v>
      </c>
    </row>
    <row r="501" spans="2:14">
      <c r="B501" s="30">
        <f>IF(B500="","",IF(K500&gt;0.005,B500+1,""))</f>
        <v>0</v>
      </c>
      <c r="C501" s="31">
        <f>IF(B501="","",EDATE('Mortgage Calculator'!$D$10,B501-1))</f>
        <v>0</v>
      </c>
      <c r="D501" s="30">
        <f>IF(B501="","",INT((B501-1)/12)+1)</f>
        <v>0</v>
      </c>
      <c r="E501" s="32">
        <f>IF(B501="","",K500)</f>
        <v>0</v>
      </c>
      <c r="F501" s="32">
        <f>IF(B501="","",IF(B501&gt;='Mortgage Calculator'!$D$22,E501+I501,MIN('Mortgage Calculator'!$D$23,E501+I501)))</f>
        <v>0</v>
      </c>
      <c r="G501" s="33"/>
      <c r="H501" s="32">
        <f>IF(B501="","",MAX(0,MIN('Mortgage Calculator'!$D$17+N(G501),E501+I501-F501)))</f>
        <v>0</v>
      </c>
      <c r="I501" s="32">
        <f>IF(B501="","",ROUND(E501*'Mortgage Calculator'!$D$8/12,2))</f>
        <v>0</v>
      </c>
      <c r="J501" s="32">
        <f>IF(B501="","",F501+H501-I501)</f>
        <v>0</v>
      </c>
      <c r="K501" s="34">
        <f>IF(B501="","",ROUND(E501-J501,2))</f>
        <v>0</v>
      </c>
      <c r="L501" s="35">
        <f>IF(B501="","",L500+I501)</f>
        <v>0</v>
      </c>
      <c r="M501" s="32">
        <f>IF(B501="","",IF(AND('Mortgage Calculator'!$D$21/'Mortgage Calculator'!$D$6&gt;0.8,E501/'Mortgage Calculator'!$D$6&gt;0.78),ROUND('Mortgage Calculator'!$D$21*'Mortgage Calculator'!$D$15/12,2),0))</f>
        <v>0</v>
      </c>
      <c r="N501" s="36">
        <f>IF(B501="","",1-K501/'Mortgage Calculator'!$D$6)</f>
        <v>0</v>
      </c>
    </row>
    <row r="502" spans="2:14">
      <c r="B502" s="30">
        <f>IF(B501="","",IF(K501&gt;0.005,B501+1,""))</f>
        <v>0</v>
      </c>
      <c r="C502" s="31">
        <f>IF(B502="","",EDATE('Mortgage Calculator'!$D$10,B502-1))</f>
        <v>0</v>
      </c>
      <c r="D502" s="30">
        <f>IF(B502="","",INT((B502-1)/12)+1)</f>
        <v>0</v>
      </c>
      <c r="E502" s="32">
        <f>IF(B502="","",K501)</f>
        <v>0</v>
      </c>
      <c r="F502" s="32">
        <f>IF(B502="","",IF(B502&gt;='Mortgage Calculator'!$D$22,E502+I502,MIN('Mortgage Calculator'!$D$23,E502+I502)))</f>
        <v>0</v>
      </c>
      <c r="G502" s="33"/>
      <c r="H502" s="32">
        <f>IF(B502="","",MAX(0,MIN('Mortgage Calculator'!$D$17+N(G502),E502+I502-F502)))</f>
        <v>0</v>
      </c>
      <c r="I502" s="32">
        <f>IF(B502="","",ROUND(E502*'Mortgage Calculator'!$D$8/12,2))</f>
        <v>0</v>
      </c>
      <c r="J502" s="32">
        <f>IF(B502="","",F502+H502-I502)</f>
        <v>0</v>
      </c>
      <c r="K502" s="34">
        <f>IF(B502="","",ROUND(E502-J502,2))</f>
        <v>0</v>
      </c>
      <c r="L502" s="35">
        <f>IF(B502="","",L501+I502)</f>
        <v>0</v>
      </c>
      <c r="M502" s="32">
        <f>IF(B502="","",IF(AND('Mortgage Calculator'!$D$21/'Mortgage Calculator'!$D$6&gt;0.8,E502/'Mortgage Calculator'!$D$6&gt;0.78),ROUND('Mortgage Calculator'!$D$21*'Mortgage Calculator'!$D$15/12,2),0))</f>
        <v>0</v>
      </c>
      <c r="N502" s="36">
        <f>IF(B502="","",1-K502/'Mortgage Calculator'!$D$6)</f>
        <v>0</v>
      </c>
    </row>
    <row r="503" spans="2:14">
      <c r="B503" s="30">
        <f>IF(B502="","",IF(K502&gt;0.005,B502+1,""))</f>
        <v>0</v>
      </c>
      <c r="C503" s="31">
        <f>IF(B503="","",EDATE('Mortgage Calculator'!$D$10,B503-1))</f>
        <v>0</v>
      </c>
      <c r="D503" s="30">
        <f>IF(B503="","",INT((B503-1)/12)+1)</f>
        <v>0</v>
      </c>
      <c r="E503" s="32">
        <f>IF(B503="","",K502)</f>
        <v>0</v>
      </c>
      <c r="F503" s="32">
        <f>IF(B503="","",IF(B503&gt;='Mortgage Calculator'!$D$22,E503+I503,MIN('Mortgage Calculator'!$D$23,E503+I503)))</f>
        <v>0</v>
      </c>
      <c r="G503" s="33"/>
      <c r="H503" s="32">
        <f>IF(B503="","",MAX(0,MIN('Mortgage Calculator'!$D$17+N(G503),E503+I503-F503)))</f>
        <v>0</v>
      </c>
      <c r="I503" s="32">
        <f>IF(B503="","",ROUND(E503*'Mortgage Calculator'!$D$8/12,2))</f>
        <v>0</v>
      </c>
      <c r="J503" s="32">
        <f>IF(B503="","",F503+H503-I503)</f>
        <v>0</v>
      </c>
      <c r="K503" s="34">
        <f>IF(B503="","",ROUND(E503-J503,2))</f>
        <v>0</v>
      </c>
      <c r="L503" s="35">
        <f>IF(B503="","",L502+I503)</f>
        <v>0</v>
      </c>
      <c r="M503" s="32">
        <f>IF(B503="","",IF(AND('Mortgage Calculator'!$D$21/'Mortgage Calculator'!$D$6&gt;0.8,E503/'Mortgage Calculator'!$D$6&gt;0.78),ROUND('Mortgage Calculator'!$D$21*'Mortgage Calculator'!$D$15/12,2),0))</f>
        <v>0</v>
      </c>
      <c r="N503" s="36">
        <f>IF(B503="","",1-K503/'Mortgage Calculator'!$D$6)</f>
        <v>0</v>
      </c>
    </row>
    <row r="504" spans="2:14">
      <c r="B504" s="30">
        <f>IF(B503="","",IF(K503&gt;0.005,B503+1,""))</f>
        <v>0</v>
      </c>
      <c r="C504" s="31">
        <f>IF(B504="","",EDATE('Mortgage Calculator'!$D$10,B504-1))</f>
        <v>0</v>
      </c>
      <c r="D504" s="30">
        <f>IF(B504="","",INT((B504-1)/12)+1)</f>
        <v>0</v>
      </c>
      <c r="E504" s="32">
        <f>IF(B504="","",K503)</f>
        <v>0</v>
      </c>
      <c r="F504" s="32">
        <f>IF(B504="","",IF(B504&gt;='Mortgage Calculator'!$D$22,E504+I504,MIN('Mortgage Calculator'!$D$23,E504+I504)))</f>
        <v>0</v>
      </c>
      <c r="G504" s="33"/>
      <c r="H504" s="32">
        <f>IF(B504="","",MAX(0,MIN('Mortgage Calculator'!$D$17+N(G504),E504+I504-F504)))</f>
        <v>0</v>
      </c>
      <c r="I504" s="32">
        <f>IF(B504="","",ROUND(E504*'Mortgage Calculator'!$D$8/12,2))</f>
        <v>0</v>
      </c>
      <c r="J504" s="32">
        <f>IF(B504="","",F504+H504-I504)</f>
        <v>0</v>
      </c>
      <c r="K504" s="34">
        <f>IF(B504="","",ROUND(E504-J504,2))</f>
        <v>0</v>
      </c>
      <c r="L504" s="35">
        <f>IF(B504="","",L503+I504)</f>
        <v>0</v>
      </c>
      <c r="M504" s="32">
        <f>IF(B504="","",IF(AND('Mortgage Calculator'!$D$21/'Mortgage Calculator'!$D$6&gt;0.8,E504/'Mortgage Calculator'!$D$6&gt;0.78),ROUND('Mortgage Calculator'!$D$21*'Mortgage Calculator'!$D$15/12,2),0))</f>
        <v>0</v>
      </c>
      <c r="N504" s="36">
        <f>IF(B504="","",1-K504/'Mortgage Calculator'!$D$6)</f>
        <v>0</v>
      </c>
    </row>
    <row r="505" spans="2:14">
      <c r="B505" s="30">
        <f>IF(B504="","",IF(K504&gt;0.005,B504+1,""))</f>
        <v>0</v>
      </c>
      <c r="C505" s="31">
        <f>IF(B505="","",EDATE('Mortgage Calculator'!$D$10,B505-1))</f>
        <v>0</v>
      </c>
      <c r="D505" s="30">
        <f>IF(B505="","",INT((B505-1)/12)+1)</f>
        <v>0</v>
      </c>
      <c r="E505" s="32">
        <f>IF(B505="","",K504)</f>
        <v>0</v>
      </c>
      <c r="F505" s="32">
        <f>IF(B505="","",IF(B505&gt;='Mortgage Calculator'!$D$22,E505+I505,MIN('Mortgage Calculator'!$D$23,E505+I505)))</f>
        <v>0</v>
      </c>
      <c r="G505" s="33"/>
      <c r="H505" s="32">
        <f>IF(B505="","",MAX(0,MIN('Mortgage Calculator'!$D$17+N(G505),E505+I505-F505)))</f>
        <v>0</v>
      </c>
      <c r="I505" s="32">
        <f>IF(B505="","",ROUND(E505*'Mortgage Calculator'!$D$8/12,2))</f>
        <v>0</v>
      </c>
      <c r="J505" s="32">
        <f>IF(B505="","",F505+H505-I505)</f>
        <v>0</v>
      </c>
      <c r="K505" s="34">
        <f>IF(B505="","",ROUND(E505-J505,2))</f>
        <v>0</v>
      </c>
      <c r="L505" s="35">
        <f>IF(B505="","",L504+I505)</f>
        <v>0</v>
      </c>
      <c r="M505" s="32">
        <f>IF(B505="","",IF(AND('Mortgage Calculator'!$D$21/'Mortgage Calculator'!$D$6&gt;0.8,E505/'Mortgage Calculator'!$D$6&gt;0.78),ROUND('Mortgage Calculator'!$D$21*'Mortgage Calculator'!$D$15/12,2),0))</f>
        <v>0</v>
      </c>
      <c r="N505" s="36">
        <f>IF(B505="","",1-K505/'Mortgage Calculator'!$D$6)</f>
        <v>0</v>
      </c>
    </row>
    <row r="506" spans="2:14">
      <c r="B506" s="30">
        <f>IF(B505="","",IF(K505&gt;0.005,B505+1,""))</f>
        <v>0</v>
      </c>
      <c r="C506" s="31">
        <f>IF(B506="","",EDATE('Mortgage Calculator'!$D$10,B506-1))</f>
        <v>0</v>
      </c>
      <c r="D506" s="30">
        <f>IF(B506="","",INT((B506-1)/12)+1)</f>
        <v>0</v>
      </c>
      <c r="E506" s="32">
        <f>IF(B506="","",K505)</f>
        <v>0</v>
      </c>
      <c r="F506" s="32">
        <f>IF(B506="","",IF(B506&gt;='Mortgage Calculator'!$D$22,E506+I506,MIN('Mortgage Calculator'!$D$23,E506+I506)))</f>
        <v>0</v>
      </c>
      <c r="G506" s="33"/>
      <c r="H506" s="32">
        <f>IF(B506="","",MAX(0,MIN('Mortgage Calculator'!$D$17+N(G506),E506+I506-F506)))</f>
        <v>0</v>
      </c>
      <c r="I506" s="32">
        <f>IF(B506="","",ROUND(E506*'Mortgage Calculator'!$D$8/12,2))</f>
        <v>0</v>
      </c>
      <c r="J506" s="32">
        <f>IF(B506="","",F506+H506-I506)</f>
        <v>0</v>
      </c>
      <c r="K506" s="34">
        <f>IF(B506="","",ROUND(E506-J506,2))</f>
        <v>0</v>
      </c>
      <c r="L506" s="35">
        <f>IF(B506="","",L505+I506)</f>
        <v>0</v>
      </c>
      <c r="M506" s="32">
        <f>IF(B506="","",IF(AND('Mortgage Calculator'!$D$21/'Mortgage Calculator'!$D$6&gt;0.8,E506/'Mortgage Calculator'!$D$6&gt;0.78),ROUND('Mortgage Calculator'!$D$21*'Mortgage Calculator'!$D$15/12,2),0))</f>
        <v>0</v>
      </c>
      <c r="N506" s="36">
        <f>IF(B506="","",1-K506/'Mortgage Calculator'!$D$6)</f>
        <v>0</v>
      </c>
    </row>
    <row r="507" spans="2:14">
      <c r="B507" s="30">
        <f>IF(B506="","",IF(K506&gt;0.005,B506+1,""))</f>
        <v>0</v>
      </c>
      <c r="C507" s="31">
        <f>IF(B507="","",EDATE('Mortgage Calculator'!$D$10,B507-1))</f>
        <v>0</v>
      </c>
      <c r="D507" s="30">
        <f>IF(B507="","",INT((B507-1)/12)+1)</f>
        <v>0</v>
      </c>
      <c r="E507" s="32">
        <f>IF(B507="","",K506)</f>
        <v>0</v>
      </c>
      <c r="F507" s="32">
        <f>IF(B507="","",IF(B507&gt;='Mortgage Calculator'!$D$22,E507+I507,MIN('Mortgage Calculator'!$D$23,E507+I507)))</f>
        <v>0</v>
      </c>
      <c r="G507" s="33"/>
      <c r="H507" s="32">
        <f>IF(B507="","",MAX(0,MIN('Mortgage Calculator'!$D$17+N(G507),E507+I507-F507)))</f>
        <v>0</v>
      </c>
      <c r="I507" s="32">
        <f>IF(B507="","",ROUND(E507*'Mortgage Calculator'!$D$8/12,2))</f>
        <v>0</v>
      </c>
      <c r="J507" s="32">
        <f>IF(B507="","",F507+H507-I507)</f>
        <v>0</v>
      </c>
      <c r="K507" s="34">
        <f>IF(B507="","",ROUND(E507-J507,2))</f>
        <v>0</v>
      </c>
      <c r="L507" s="35">
        <f>IF(B507="","",L506+I507)</f>
        <v>0</v>
      </c>
      <c r="M507" s="32">
        <f>IF(B507="","",IF(AND('Mortgage Calculator'!$D$21/'Mortgage Calculator'!$D$6&gt;0.8,E507/'Mortgage Calculator'!$D$6&gt;0.78),ROUND('Mortgage Calculator'!$D$21*'Mortgage Calculator'!$D$15/12,2),0))</f>
        <v>0</v>
      </c>
      <c r="N507" s="36">
        <f>IF(B507="","",1-K507/'Mortgage Calculator'!$D$6)</f>
        <v>0</v>
      </c>
    </row>
    <row r="508" spans="2:14">
      <c r="B508" s="30">
        <f>IF(B507="","",IF(K507&gt;0.005,B507+1,""))</f>
        <v>0</v>
      </c>
      <c r="C508" s="31">
        <f>IF(B508="","",EDATE('Mortgage Calculator'!$D$10,B508-1))</f>
        <v>0</v>
      </c>
      <c r="D508" s="30">
        <f>IF(B508="","",INT((B508-1)/12)+1)</f>
        <v>0</v>
      </c>
      <c r="E508" s="32">
        <f>IF(B508="","",K507)</f>
        <v>0</v>
      </c>
      <c r="F508" s="32">
        <f>IF(B508="","",IF(B508&gt;='Mortgage Calculator'!$D$22,E508+I508,MIN('Mortgage Calculator'!$D$23,E508+I508)))</f>
        <v>0</v>
      </c>
      <c r="G508" s="33"/>
      <c r="H508" s="32">
        <f>IF(B508="","",MAX(0,MIN('Mortgage Calculator'!$D$17+N(G508),E508+I508-F508)))</f>
        <v>0</v>
      </c>
      <c r="I508" s="32">
        <f>IF(B508="","",ROUND(E508*'Mortgage Calculator'!$D$8/12,2))</f>
        <v>0</v>
      </c>
      <c r="J508" s="32">
        <f>IF(B508="","",F508+H508-I508)</f>
        <v>0</v>
      </c>
      <c r="K508" s="34">
        <f>IF(B508="","",ROUND(E508-J508,2))</f>
        <v>0</v>
      </c>
      <c r="L508" s="35">
        <f>IF(B508="","",L507+I508)</f>
        <v>0</v>
      </c>
      <c r="M508" s="32">
        <f>IF(B508="","",IF(AND('Mortgage Calculator'!$D$21/'Mortgage Calculator'!$D$6&gt;0.8,E508/'Mortgage Calculator'!$D$6&gt;0.78),ROUND('Mortgage Calculator'!$D$21*'Mortgage Calculator'!$D$15/12,2),0))</f>
        <v>0</v>
      </c>
      <c r="N508" s="36">
        <f>IF(B508="","",1-K508/'Mortgage Calculator'!$D$6)</f>
        <v>0</v>
      </c>
    </row>
    <row r="509" spans="2:14">
      <c r="B509" s="30">
        <f>IF(B508="","",IF(K508&gt;0.005,B508+1,""))</f>
        <v>0</v>
      </c>
      <c r="C509" s="31">
        <f>IF(B509="","",EDATE('Mortgage Calculator'!$D$10,B509-1))</f>
        <v>0</v>
      </c>
      <c r="D509" s="30">
        <f>IF(B509="","",INT((B509-1)/12)+1)</f>
        <v>0</v>
      </c>
      <c r="E509" s="32">
        <f>IF(B509="","",K508)</f>
        <v>0</v>
      </c>
      <c r="F509" s="32">
        <f>IF(B509="","",IF(B509&gt;='Mortgage Calculator'!$D$22,E509+I509,MIN('Mortgage Calculator'!$D$23,E509+I509)))</f>
        <v>0</v>
      </c>
      <c r="G509" s="33"/>
      <c r="H509" s="32">
        <f>IF(B509="","",MAX(0,MIN('Mortgage Calculator'!$D$17+N(G509),E509+I509-F509)))</f>
        <v>0</v>
      </c>
      <c r="I509" s="32">
        <f>IF(B509="","",ROUND(E509*'Mortgage Calculator'!$D$8/12,2))</f>
        <v>0</v>
      </c>
      <c r="J509" s="32">
        <f>IF(B509="","",F509+H509-I509)</f>
        <v>0</v>
      </c>
      <c r="K509" s="34">
        <f>IF(B509="","",ROUND(E509-J509,2))</f>
        <v>0</v>
      </c>
      <c r="L509" s="35">
        <f>IF(B509="","",L508+I509)</f>
        <v>0</v>
      </c>
      <c r="M509" s="32">
        <f>IF(B509="","",IF(AND('Mortgage Calculator'!$D$21/'Mortgage Calculator'!$D$6&gt;0.8,E509/'Mortgage Calculator'!$D$6&gt;0.78),ROUND('Mortgage Calculator'!$D$21*'Mortgage Calculator'!$D$15/12,2),0))</f>
        <v>0</v>
      </c>
      <c r="N509" s="36">
        <f>IF(B509="","",1-K509/'Mortgage Calculator'!$D$6)</f>
        <v>0</v>
      </c>
    </row>
    <row r="510" spans="2:14">
      <c r="B510" s="30">
        <f>IF(B509="","",IF(K509&gt;0.005,B509+1,""))</f>
        <v>0</v>
      </c>
      <c r="C510" s="31">
        <f>IF(B510="","",EDATE('Mortgage Calculator'!$D$10,B510-1))</f>
        <v>0</v>
      </c>
      <c r="D510" s="30">
        <f>IF(B510="","",INT((B510-1)/12)+1)</f>
        <v>0</v>
      </c>
      <c r="E510" s="32">
        <f>IF(B510="","",K509)</f>
        <v>0</v>
      </c>
      <c r="F510" s="32">
        <f>IF(B510="","",IF(B510&gt;='Mortgage Calculator'!$D$22,E510+I510,MIN('Mortgage Calculator'!$D$23,E510+I510)))</f>
        <v>0</v>
      </c>
      <c r="G510" s="33"/>
      <c r="H510" s="32">
        <f>IF(B510="","",MAX(0,MIN('Mortgage Calculator'!$D$17+N(G510),E510+I510-F510)))</f>
        <v>0</v>
      </c>
      <c r="I510" s="32">
        <f>IF(B510="","",ROUND(E510*'Mortgage Calculator'!$D$8/12,2))</f>
        <v>0</v>
      </c>
      <c r="J510" s="32">
        <f>IF(B510="","",F510+H510-I510)</f>
        <v>0</v>
      </c>
      <c r="K510" s="34">
        <f>IF(B510="","",ROUND(E510-J510,2))</f>
        <v>0</v>
      </c>
      <c r="L510" s="35">
        <f>IF(B510="","",L509+I510)</f>
        <v>0</v>
      </c>
      <c r="M510" s="32">
        <f>IF(B510="","",IF(AND('Mortgage Calculator'!$D$21/'Mortgage Calculator'!$D$6&gt;0.8,E510/'Mortgage Calculator'!$D$6&gt;0.78),ROUND('Mortgage Calculator'!$D$21*'Mortgage Calculator'!$D$15/12,2),0))</f>
        <v>0</v>
      </c>
      <c r="N510" s="36">
        <f>IF(B510="","",1-K510/'Mortgage Calculator'!$D$6)</f>
        <v>0</v>
      </c>
    </row>
    <row r="511" spans="2:14">
      <c r="B511" s="30">
        <f>IF(B510="","",IF(K510&gt;0.005,B510+1,""))</f>
        <v>0</v>
      </c>
      <c r="C511" s="31">
        <f>IF(B511="","",EDATE('Mortgage Calculator'!$D$10,B511-1))</f>
        <v>0</v>
      </c>
      <c r="D511" s="30">
        <f>IF(B511="","",INT((B511-1)/12)+1)</f>
        <v>0</v>
      </c>
      <c r="E511" s="32">
        <f>IF(B511="","",K510)</f>
        <v>0</v>
      </c>
      <c r="F511" s="32">
        <f>IF(B511="","",IF(B511&gt;='Mortgage Calculator'!$D$22,E511+I511,MIN('Mortgage Calculator'!$D$23,E511+I511)))</f>
        <v>0</v>
      </c>
      <c r="G511" s="33"/>
      <c r="H511" s="32">
        <f>IF(B511="","",MAX(0,MIN('Mortgage Calculator'!$D$17+N(G511),E511+I511-F511)))</f>
        <v>0</v>
      </c>
      <c r="I511" s="32">
        <f>IF(B511="","",ROUND(E511*'Mortgage Calculator'!$D$8/12,2))</f>
        <v>0</v>
      </c>
      <c r="J511" s="32">
        <f>IF(B511="","",F511+H511-I511)</f>
        <v>0</v>
      </c>
      <c r="K511" s="34">
        <f>IF(B511="","",ROUND(E511-J511,2))</f>
        <v>0</v>
      </c>
      <c r="L511" s="35">
        <f>IF(B511="","",L510+I511)</f>
        <v>0</v>
      </c>
      <c r="M511" s="32">
        <f>IF(B511="","",IF(AND('Mortgage Calculator'!$D$21/'Mortgage Calculator'!$D$6&gt;0.8,E511/'Mortgage Calculator'!$D$6&gt;0.78),ROUND('Mortgage Calculator'!$D$21*'Mortgage Calculator'!$D$15/12,2),0))</f>
        <v>0</v>
      </c>
      <c r="N511" s="36">
        <f>IF(B511="","",1-K511/'Mortgage Calculator'!$D$6)</f>
        <v>0</v>
      </c>
    </row>
    <row r="512" spans="2:14">
      <c r="B512" s="30">
        <f>IF(B511="","",IF(K511&gt;0.005,B511+1,""))</f>
        <v>0</v>
      </c>
      <c r="C512" s="31">
        <f>IF(B512="","",EDATE('Mortgage Calculator'!$D$10,B512-1))</f>
        <v>0</v>
      </c>
      <c r="D512" s="30">
        <f>IF(B512="","",INT((B512-1)/12)+1)</f>
        <v>0</v>
      </c>
      <c r="E512" s="32">
        <f>IF(B512="","",K511)</f>
        <v>0</v>
      </c>
      <c r="F512" s="32">
        <f>IF(B512="","",IF(B512&gt;='Mortgage Calculator'!$D$22,E512+I512,MIN('Mortgage Calculator'!$D$23,E512+I512)))</f>
        <v>0</v>
      </c>
      <c r="G512" s="33"/>
      <c r="H512" s="32">
        <f>IF(B512="","",MAX(0,MIN('Mortgage Calculator'!$D$17+N(G512),E512+I512-F512)))</f>
        <v>0</v>
      </c>
      <c r="I512" s="32">
        <f>IF(B512="","",ROUND(E512*'Mortgage Calculator'!$D$8/12,2))</f>
        <v>0</v>
      </c>
      <c r="J512" s="32">
        <f>IF(B512="","",F512+H512-I512)</f>
        <v>0</v>
      </c>
      <c r="K512" s="34">
        <f>IF(B512="","",ROUND(E512-J512,2))</f>
        <v>0</v>
      </c>
      <c r="L512" s="35">
        <f>IF(B512="","",L511+I512)</f>
        <v>0</v>
      </c>
      <c r="M512" s="32">
        <f>IF(B512="","",IF(AND('Mortgage Calculator'!$D$21/'Mortgage Calculator'!$D$6&gt;0.8,E512/'Mortgage Calculator'!$D$6&gt;0.78),ROUND('Mortgage Calculator'!$D$21*'Mortgage Calculator'!$D$15/12,2),0))</f>
        <v>0</v>
      </c>
      <c r="N512" s="36">
        <f>IF(B512="","",1-K512/'Mortgage Calculator'!$D$6)</f>
        <v>0</v>
      </c>
    </row>
    <row r="513" spans="2:14">
      <c r="B513" s="30">
        <f>IF(B512="","",IF(K512&gt;0.005,B512+1,""))</f>
        <v>0</v>
      </c>
      <c r="C513" s="31">
        <f>IF(B513="","",EDATE('Mortgage Calculator'!$D$10,B513-1))</f>
        <v>0</v>
      </c>
      <c r="D513" s="30">
        <f>IF(B513="","",INT((B513-1)/12)+1)</f>
        <v>0</v>
      </c>
      <c r="E513" s="32">
        <f>IF(B513="","",K512)</f>
        <v>0</v>
      </c>
      <c r="F513" s="32">
        <f>IF(B513="","",IF(B513&gt;='Mortgage Calculator'!$D$22,E513+I513,MIN('Mortgage Calculator'!$D$23,E513+I513)))</f>
        <v>0</v>
      </c>
      <c r="G513" s="33"/>
      <c r="H513" s="32">
        <f>IF(B513="","",MAX(0,MIN('Mortgage Calculator'!$D$17+N(G513),E513+I513-F513)))</f>
        <v>0</v>
      </c>
      <c r="I513" s="32">
        <f>IF(B513="","",ROUND(E513*'Mortgage Calculator'!$D$8/12,2))</f>
        <v>0</v>
      </c>
      <c r="J513" s="32">
        <f>IF(B513="","",F513+H513-I513)</f>
        <v>0</v>
      </c>
      <c r="K513" s="34">
        <f>IF(B513="","",ROUND(E513-J513,2))</f>
        <v>0</v>
      </c>
      <c r="L513" s="35">
        <f>IF(B513="","",L512+I513)</f>
        <v>0</v>
      </c>
      <c r="M513" s="32">
        <f>IF(B513="","",IF(AND('Mortgage Calculator'!$D$21/'Mortgage Calculator'!$D$6&gt;0.8,E513/'Mortgage Calculator'!$D$6&gt;0.78),ROUND('Mortgage Calculator'!$D$21*'Mortgage Calculator'!$D$15/12,2),0))</f>
        <v>0</v>
      </c>
      <c r="N513" s="36">
        <f>IF(B513="","",1-K513/'Mortgage Calculator'!$D$6)</f>
        <v>0</v>
      </c>
    </row>
    <row r="514" spans="2:14">
      <c r="B514" s="30">
        <f>IF(B513="","",IF(K513&gt;0.005,B513+1,""))</f>
        <v>0</v>
      </c>
      <c r="C514" s="31">
        <f>IF(B514="","",EDATE('Mortgage Calculator'!$D$10,B514-1))</f>
        <v>0</v>
      </c>
      <c r="D514" s="30">
        <f>IF(B514="","",INT((B514-1)/12)+1)</f>
        <v>0</v>
      </c>
      <c r="E514" s="32">
        <f>IF(B514="","",K513)</f>
        <v>0</v>
      </c>
      <c r="F514" s="32">
        <f>IF(B514="","",IF(B514&gt;='Mortgage Calculator'!$D$22,E514+I514,MIN('Mortgage Calculator'!$D$23,E514+I514)))</f>
        <v>0</v>
      </c>
      <c r="G514" s="33"/>
      <c r="H514" s="32">
        <f>IF(B514="","",MAX(0,MIN('Mortgage Calculator'!$D$17+N(G514),E514+I514-F514)))</f>
        <v>0</v>
      </c>
      <c r="I514" s="32">
        <f>IF(B514="","",ROUND(E514*'Mortgage Calculator'!$D$8/12,2))</f>
        <v>0</v>
      </c>
      <c r="J514" s="32">
        <f>IF(B514="","",F514+H514-I514)</f>
        <v>0</v>
      </c>
      <c r="K514" s="34">
        <f>IF(B514="","",ROUND(E514-J514,2))</f>
        <v>0</v>
      </c>
      <c r="L514" s="35">
        <f>IF(B514="","",L513+I514)</f>
        <v>0</v>
      </c>
      <c r="M514" s="32">
        <f>IF(B514="","",IF(AND('Mortgage Calculator'!$D$21/'Mortgage Calculator'!$D$6&gt;0.8,E514/'Mortgage Calculator'!$D$6&gt;0.78),ROUND('Mortgage Calculator'!$D$21*'Mortgage Calculator'!$D$15/12,2),0))</f>
        <v>0</v>
      </c>
      <c r="N514" s="36">
        <f>IF(B514="","",1-K514/'Mortgage Calculator'!$D$6)</f>
        <v>0</v>
      </c>
    </row>
    <row r="515" spans="2:14">
      <c r="B515" s="30">
        <f>IF(B514="","",IF(K514&gt;0.005,B514+1,""))</f>
        <v>0</v>
      </c>
      <c r="C515" s="31">
        <f>IF(B515="","",EDATE('Mortgage Calculator'!$D$10,B515-1))</f>
        <v>0</v>
      </c>
      <c r="D515" s="30">
        <f>IF(B515="","",INT((B515-1)/12)+1)</f>
        <v>0</v>
      </c>
      <c r="E515" s="32">
        <f>IF(B515="","",K514)</f>
        <v>0</v>
      </c>
      <c r="F515" s="32">
        <f>IF(B515="","",IF(B515&gt;='Mortgage Calculator'!$D$22,E515+I515,MIN('Mortgage Calculator'!$D$23,E515+I515)))</f>
        <v>0</v>
      </c>
      <c r="G515" s="33"/>
      <c r="H515" s="32">
        <f>IF(B515="","",MAX(0,MIN('Mortgage Calculator'!$D$17+N(G515),E515+I515-F515)))</f>
        <v>0</v>
      </c>
      <c r="I515" s="32">
        <f>IF(B515="","",ROUND(E515*'Mortgage Calculator'!$D$8/12,2))</f>
        <v>0</v>
      </c>
      <c r="J515" s="32">
        <f>IF(B515="","",F515+H515-I515)</f>
        <v>0</v>
      </c>
      <c r="K515" s="34">
        <f>IF(B515="","",ROUND(E515-J515,2))</f>
        <v>0</v>
      </c>
      <c r="L515" s="35">
        <f>IF(B515="","",L514+I515)</f>
        <v>0</v>
      </c>
      <c r="M515" s="32">
        <f>IF(B515="","",IF(AND('Mortgage Calculator'!$D$21/'Mortgage Calculator'!$D$6&gt;0.8,E515/'Mortgage Calculator'!$D$6&gt;0.78),ROUND('Mortgage Calculator'!$D$21*'Mortgage Calculator'!$D$15/12,2),0))</f>
        <v>0</v>
      </c>
      <c r="N515" s="36">
        <f>IF(B515="","",1-K515/'Mortgage Calculator'!$D$6)</f>
        <v>0</v>
      </c>
    </row>
    <row r="516" spans="2:14">
      <c r="B516" s="30">
        <f>IF(B515="","",IF(K515&gt;0.005,B515+1,""))</f>
        <v>0</v>
      </c>
      <c r="C516" s="31">
        <f>IF(B516="","",EDATE('Mortgage Calculator'!$D$10,B516-1))</f>
        <v>0</v>
      </c>
      <c r="D516" s="30">
        <f>IF(B516="","",INT((B516-1)/12)+1)</f>
        <v>0</v>
      </c>
      <c r="E516" s="32">
        <f>IF(B516="","",K515)</f>
        <v>0</v>
      </c>
      <c r="F516" s="32">
        <f>IF(B516="","",IF(B516&gt;='Mortgage Calculator'!$D$22,E516+I516,MIN('Mortgage Calculator'!$D$23,E516+I516)))</f>
        <v>0</v>
      </c>
      <c r="G516" s="33"/>
      <c r="H516" s="32">
        <f>IF(B516="","",MAX(0,MIN('Mortgage Calculator'!$D$17+N(G516),E516+I516-F516)))</f>
        <v>0</v>
      </c>
      <c r="I516" s="32">
        <f>IF(B516="","",ROUND(E516*'Mortgage Calculator'!$D$8/12,2))</f>
        <v>0</v>
      </c>
      <c r="J516" s="32">
        <f>IF(B516="","",F516+H516-I516)</f>
        <v>0</v>
      </c>
      <c r="K516" s="34">
        <f>IF(B516="","",ROUND(E516-J516,2))</f>
        <v>0</v>
      </c>
      <c r="L516" s="35">
        <f>IF(B516="","",L515+I516)</f>
        <v>0</v>
      </c>
      <c r="M516" s="32">
        <f>IF(B516="","",IF(AND('Mortgage Calculator'!$D$21/'Mortgage Calculator'!$D$6&gt;0.8,E516/'Mortgage Calculator'!$D$6&gt;0.78),ROUND('Mortgage Calculator'!$D$21*'Mortgage Calculator'!$D$15/12,2),0))</f>
        <v>0</v>
      </c>
      <c r="N516" s="36">
        <f>IF(B516="","",1-K516/'Mortgage Calculator'!$D$6)</f>
        <v>0</v>
      </c>
    </row>
    <row r="517" spans="2:14">
      <c r="B517" s="30">
        <f>IF(B516="","",IF(K516&gt;0.005,B516+1,""))</f>
        <v>0</v>
      </c>
      <c r="C517" s="31">
        <f>IF(B517="","",EDATE('Mortgage Calculator'!$D$10,B517-1))</f>
        <v>0</v>
      </c>
      <c r="D517" s="30">
        <f>IF(B517="","",INT((B517-1)/12)+1)</f>
        <v>0</v>
      </c>
      <c r="E517" s="32">
        <f>IF(B517="","",K516)</f>
        <v>0</v>
      </c>
      <c r="F517" s="32">
        <f>IF(B517="","",IF(B517&gt;='Mortgage Calculator'!$D$22,E517+I517,MIN('Mortgage Calculator'!$D$23,E517+I517)))</f>
        <v>0</v>
      </c>
      <c r="G517" s="33"/>
      <c r="H517" s="32">
        <f>IF(B517="","",MAX(0,MIN('Mortgage Calculator'!$D$17+N(G517),E517+I517-F517)))</f>
        <v>0</v>
      </c>
      <c r="I517" s="32">
        <f>IF(B517="","",ROUND(E517*'Mortgage Calculator'!$D$8/12,2))</f>
        <v>0</v>
      </c>
      <c r="J517" s="32">
        <f>IF(B517="","",F517+H517-I517)</f>
        <v>0</v>
      </c>
      <c r="K517" s="34">
        <f>IF(B517="","",ROUND(E517-J517,2))</f>
        <v>0</v>
      </c>
      <c r="L517" s="35">
        <f>IF(B517="","",L516+I517)</f>
        <v>0</v>
      </c>
      <c r="M517" s="32">
        <f>IF(B517="","",IF(AND('Mortgage Calculator'!$D$21/'Mortgage Calculator'!$D$6&gt;0.8,E517/'Mortgage Calculator'!$D$6&gt;0.78),ROUND('Mortgage Calculator'!$D$21*'Mortgage Calculator'!$D$15/12,2),0))</f>
        <v>0</v>
      </c>
      <c r="N517" s="36">
        <f>IF(B517="","",1-K517/'Mortgage Calculator'!$D$6)</f>
        <v>0</v>
      </c>
    </row>
    <row r="518" spans="2:14">
      <c r="B518" s="30">
        <f>IF(B517="","",IF(K517&gt;0.005,B517+1,""))</f>
        <v>0</v>
      </c>
      <c r="C518" s="31">
        <f>IF(B518="","",EDATE('Mortgage Calculator'!$D$10,B518-1))</f>
        <v>0</v>
      </c>
      <c r="D518" s="30">
        <f>IF(B518="","",INT((B518-1)/12)+1)</f>
        <v>0</v>
      </c>
      <c r="E518" s="32">
        <f>IF(B518="","",K517)</f>
        <v>0</v>
      </c>
      <c r="F518" s="32">
        <f>IF(B518="","",IF(B518&gt;='Mortgage Calculator'!$D$22,E518+I518,MIN('Mortgage Calculator'!$D$23,E518+I518)))</f>
        <v>0</v>
      </c>
      <c r="G518" s="33"/>
      <c r="H518" s="32">
        <f>IF(B518="","",MAX(0,MIN('Mortgage Calculator'!$D$17+N(G518),E518+I518-F518)))</f>
        <v>0</v>
      </c>
      <c r="I518" s="32">
        <f>IF(B518="","",ROUND(E518*'Mortgage Calculator'!$D$8/12,2))</f>
        <v>0</v>
      </c>
      <c r="J518" s="32">
        <f>IF(B518="","",F518+H518-I518)</f>
        <v>0</v>
      </c>
      <c r="K518" s="34">
        <f>IF(B518="","",ROUND(E518-J518,2))</f>
        <v>0</v>
      </c>
      <c r="L518" s="35">
        <f>IF(B518="","",L517+I518)</f>
        <v>0</v>
      </c>
      <c r="M518" s="32">
        <f>IF(B518="","",IF(AND('Mortgage Calculator'!$D$21/'Mortgage Calculator'!$D$6&gt;0.8,E518/'Mortgage Calculator'!$D$6&gt;0.78),ROUND('Mortgage Calculator'!$D$21*'Mortgage Calculator'!$D$15/12,2),0))</f>
        <v>0</v>
      </c>
      <c r="N518" s="36">
        <f>IF(B518="","",1-K518/'Mortgage Calculator'!$D$6)</f>
        <v>0</v>
      </c>
    </row>
    <row r="519" spans="2:14">
      <c r="B519" s="30">
        <f>IF(B518="","",IF(K518&gt;0.005,B518+1,""))</f>
        <v>0</v>
      </c>
      <c r="C519" s="31">
        <f>IF(B519="","",EDATE('Mortgage Calculator'!$D$10,B519-1))</f>
        <v>0</v>
      </c>
      <c r="D519" s="30">
        <f>IF(B519="","",INT((B519-1)/12)+1)</f>
        <v>0</v>
      </c>
      <c r="E519" s="32">
        <f>IF(B519="","",K518)</f>
        <v>0</v>
      </c>
      <c r="F519" s="32">
        <f>IF(B519="","",IF(B519&gt;='Mortgage Calculator'!$D$22,E519+I519,MIN('Mortgage Calculator'!$D$23,E519+I519)))</f>
        <v>0</v>
      </c>
      <c r="G519" s="33"/>
      <c r="H519" s="32">
        <f>IF(B519="","",MAX(0,MIN('Mortgage Calculator'!$D$17+N(G519),E519+I519-F519)))</f>
        <v>0</v>
      </c>
      <c r="I519" s="32">
        <f>IF(B519="","",ROUND(E519*'Mortgage Calculator'!$D$8/12,2))</f>
        <v>0</v>
      </c>
      <c r="J519" s="32">
        <f>IF(B519="","",F519+H519-I519)</f>
        <v>0</v>
      </c>
      <c r="K519" s="34">
        <f>IF(B519="","",ROUND(E519-J519,2))</f>
        <v>0</v>
      </c>
      <c r="L519" s="35">
        <f>IF(B519="","",L518+I519)</f>
        <v>0</v>
      </c>
      <c r="M519" s="32">
        <f>IF(B519="","",IF(AND('Mortgage Calculator'!$D$21/'Mortgage Calculator'!$D$6&gt;0.8,E519/'Mortgage Calculator'!$D$6&gt;0.78),ROUND('Mortgage Calculator'!$D$21*'Mortgage Calculator'!$D$15/12,2),0))</f>
        <v>0</v>
      </c>
      <c r="N519" s="36">
        <f>IF(B519="","",1-K519/'Mortgage Calculator'!$D$6)</f>
        <v>0</v>
      </c>
    </row>
    <row r="520" spans="2:14">
      <c r="B520" s="30">
        <f>IF(B519="","",IF(K519&gt;0.005,B519+1,""))</f>
        <v>0</v>
      </c>
      <c r="C520" s="31">
        <f>IF(B520="","",EDATE('Mortgage Calculator'!$D$10,B520-1))</f>
        <v>0</v>
      </c>
      <c r="D520" s="30">
        <f>IF(B520="","",INT((B520-1)/12)+1)</f>
        <v>0</v>
      </c>
      <c r="E520" s="32">
        <f>IF(B520="","",K519)</f>
        <v>0</v>
      </c>
      <c r="F520" s="32">
        <f>IF(B520="","",IF(B520&gt;='Mortgage Calculator'!$D$22,E520+I520,MIN('Mortgage Calculator'!$D$23,E520+I520)))</f>
        <v>0</v>
      </c>
      <c r="G520" s="33"/>
      <c r="H520" s="32">
        <f>IF(B520="","",MAX(0,MIN('Mortgage Calculator'!$D$17+N(G520),E520+I520-F520)))</f>
        <v>0</v>
      </c>
      <c r="I520" s="32">
        <f>IF(B520="","",ROUND(E520*'Mortgage Calculator'!$D$8/12,2))</f>
        <v>0</v>
      </c>
      <c r="J520" s="32">
        <f>IF(B520="","",F520+H520-I520)</f>
        <v>0</v>
      </c>
      <c r="K520" s="34">
        <f>IF(B520="","",ROUND(E520-J520,2))</f>
        <v>0</v>
      </c>
      <c r="L520" s="35">
        <f>IF(B520="","",L519+I520)</f>
        <v>0</v>
      </c>
      <c r="M520" s="32">
        <f>IF(B520="","",IF(AND('Mortgage Calculator'!$D$21/'Mortgage Calculator'!$D$6&gt;0.8,E520/'Mortgage Calculator'!$D$6&gt;0.78),ROUND('Mortgage Calculator'!$D$21*'Mortgage Calculator'!$D$15/12,2),0))</f>
        <v>0</v>
      </c>
      <c r="N520" s="36">
        <f>IF(B520="","",1-K520/'Mortgage Calculator'!$D$6)</f>
        <v>0</v>
      </c>
    </row>
    <row r="521" spans="2:14">
      <c r="B521" s="30">
        <f>IF(B520="","",IF(K520&gt;0.005,B520+1,""))</f>
        <v>0</v>
      </c>
      <c r="C521" s="31">
        <f>IF(B521="","",EDATE('Mortgage Calculator'!$D$10,B521-1))</f>
        <v>0</v>
      </c>
      <c r="D521" s="30">
        <f>IF(B521="","",INT((B521-1)/12)+1)</f>
        <v>0</v>
      </c>
      <c r="E521" s="32">
        <f>IF(B521="","",K520)</f>
        <v>0</v>
      </c>
      <c r="F521" s="32">
        <f>IF(B521="","",IF(B521&gt;='Mortgage Calculator'!$D$22,E521+I521,MIN('Mortgage Calculator'!$D$23,E521+I521)))</f>
        <v>0</v>
      </c>
      <c r="G521" s="33"/>
      <c r="H521" s="32">
        <f>IF(B521="","",MAX(0,MIN('Mortgage Calculator'!$D$17+N(G521),E521+I521-F521)))</f>
        <v>0</v>
      </c>
      <c r="I521" s="32">
        <f>IF(B521="","",ROUND(E521*'Mortgage Calculator'!$D$8/12,2))</f>
        <v>0</v>
      </c>
      <c r="J521" s="32">
        <f>IF(B521="","",F521+H521-I521)</f>
        <v>0</v>
      </c>
      <c r="K521" s="34">
        <f>IF(B521="","",ROUND(E521-J521,2))</f>
        <v>0</v>
      </c>
      <c r="L521" s="35">
        <f>IF(B521="","",L520+I521)</f>
        <v>0</v>
      </c>
      <c r="M521" s="32">
        <f>IF(B521="","",IF(AND('Mortgage Calculator'!$D$21/'Mortgage Calculator'!$D$6&gt;0.8,E521/'Mortgage Calculator'!$D$6&gt;0.78),ROUND('Mortgage Calculator'!$D$21*'Mortgage Calculator'!$D$15/12,2),0))</f>
        <v>0</v>
      </c>
      <c r="N521" s="36">
        <f>IF(B521="","",1-K521/'Mortgage Calculator'!$D$6)</f>
        <v>0</v>
      </c>
    </row>
    <row r="522" spans="2:14">
      <c r="B522" s="30">
        <f>IF(B521="","",IF(K521&gt;0.005,B521+1,""))</f>
        <v>0</v>
      </c>
      <c r="C522" s="31">
        <f>IF(B522="","",EDATE('Mortgage Calculator'!$D$10,B522-1))</f>
        <v>0</v>
      </c>
      <c r="D522" s="30">
        <f>IF(B522="","",INT((B522-1)/12)+1)</f>
        <v>0</v>
      </c>
      <c r="E522" s="32">
        <f>IF(B522="","",K521)</f>
        <v>0</v>
      </c>
      <c r="F522" s="32">
        <f>IF(B522="","",IF(B522&gt;='Mortgage Calculator'!$D$22,E522+I522,MIN('Mortgage Calculator'!$D$23,E522+I522)))</f>
        <v>0</v>
      </c>
      <c r="G522" s="33"/>
      <c r="H522" s="32">
        <f>IF(B522="","",MAX(0,MIN('Mortgage Calculator'!$D$17+N(G522),E522+I522-F522)))</f>
        <v>0</v>
      </c>
      <c r="I522" s="32">
        <f>IF(B522="","",ROUND(E522*'Mortgage Calculator'!$D$8/12,2))</f>
        <v>0</v>
      </c>
      <c r="J522" s="32">
        <f>IF(B522="","",F522+H522-I522)</f>
        <v>0</v>
      </c>
      <c r="K522" s="34">
        <f>IF(B522="","",ROUND(E522-J522,2))</f>
        <v>0</v>
      </c>
      <c r="L522" s="35">
        <f>IF(B522="","",L521+I522)</f>
        <v>0</v>
      </c>
      <c r="M522" s="32">
        <f>IF(B522="","",IF(AND('Mortgage Calculator'!$D$21/'Mortgage Calculator'!$D$6&gt;0.8,E522/'Mortgage Calculator'!$D$6&gt;0.78),ROUND('Mortgage Calculator'!$D$21*'Mortgage Calculator'!$D$15/12,2),0))</f>
        <v>0</v>
      </c>
      <c r="N522" s="36">
        <f>IF(B522="","",1-K522/'Mortgage Calculator'!$D$6)</f>
        <v>0</v>
      </c>
    </row>
    <row r="523" spans="2:14">
      <c r="B523" s="30">
        <f>IF(B522="","",IF(K522&gt;0.005,B522+1,""))</f>
        <v>0</v>
      </c>
      <c r="C523" s="31">
        <f>IF(B523="","",EDATE('Mortgage Calculator'!$D$10,B523-1))</f>
        <v>0</v>
      </c>
      <c r="D523" s="30">
        <f>IF(B523="","",INT((B523-1)/12)+1)</f>
        <v>0</v>
      </c>
      <c r="E523" s="32">
        <f>IF(B523="","",K522)</f>
        <v>0</v>
      </c>
      <c r="F523" s="32">
        <f>IF(B523="","",IF(B523&gt;='Mortgage Calculator'!$D$22,E523+I523,MIN('Mortgage Calculator'!$D$23,E523+I523)))</f>
        <v>0</v>
      </c>
      <c r="G523" s="33"/>
      <c r="H523" s="32">
        <f>IF(B523="","",MAX(0,MIN('Mortgage Calculator'!$D$17+N(G523),E523+I523-F523)))</f>
        <v>0</v>
      </c>
      <c r="I523" s="32">
        <f>IF(B523="","",ROUND(E523*'Mortgage Calculator'!$D$8/12,2))</f>
        <v>0</v>
      </c>
      <c r="J523" s="32">
        <f>IF(B523="","",F523+H523-I523)</f>
        <v>0</v>
      </c>
      <c r="K523" s="34">
        <f>IF(B523="","",ROUND(E523-J523,2))</f>
        <v>0</v>
      </c>
      <c r="L523" s="35">
        <f>IF(B523="","",L522+I523)</f>
        <v>0</v>
      </c>
      <c r="M523" s="32">
        <f>IF(B523="","",IF(AND('Mortgage Calculator'!$D$21/'Mortgage Calculator'!$D$6&gt;0.8,E523/'Mortgage Calculator'!$D$6&gt;0.78),ROUND('Mortgage Calculator'!$D$21*'Mortgage Calculator'!$D$15/12,2),0))</f>
        <v>0</v>
      </c>
      <c r="N523" s="36">
        <f>IF(B523="","",1-K523/'Mortgage Calculator'!$D$6)</f>
        <v>0</v>
      </c>
    </row>
    <row r="524" spans="2:14">
      <c r="B524" s="30">
        <f>IF(B523="","",IF(K523&gt;0.005,B523+1,""))</f>
        <v>0</v>
      </c>
      <c r="C524" s="31">
        <f>IF(B524="","",EDATE('Mortgage Calculator'!$D$10,B524-1))</f>
        <v>0</v>
      </c>
      <c r="D524" s="30">
        <f>IF(B524="","",INT((B524-1)/12)+1)</f>
        <v>0</v>
      </c>
      <c r="E524" s="32">
        <f>IF(B524="","",K523)</f>
        <v>0</v>
      </c>
      <c r="F524" s="32">
        <f>IF(B524="","",IF(B524&gt;='Mortgage Calculator'!$D$22,E524+I524,MIN('Mortgage Calculator'!$D$23,E524+I524)))</f>
        <v>0</v>
      </c>
      <c r="G524" s="33"/>
      <c r="H524" s="32">
        <f>IF(B524="","",MAX(0,MIN('Mortgage Calculator'!$D$17+N(G524),E524+I524-F524)))</f>
        <v>0</v>
      </c>
      <c r="I524" s="32">
        <f>IF(B524="","",ROUND(E524*'Mortgage Calculator'!$D$8/12,2))</f>
        <v>0</v>
      </c>
      <c r="J524" s="32">
        <f>IF(B524="","",F524+H524-I524)</f>
        <v>0</v>
      </c>
      <c r="K524" s="34">
        <f>IF(B524="","",ROUND(E524-J524,2))</f>
        <v>0</v>
      </c>
      <c r="L524" s="35">
        <f>IF(B524="","",L523+I524)</f>
        <v>0</v>
      </c>
      <c r="M524" s="32">
        <f>IF(B524="","",IF(AND('Mortgage Calculator'!$D$21/'Mortgage Calculator'!$D$6&gt;0.8,E524/'Mortgage Calculator'!$D$6&gt;0.78),ROUND('Mortgage Calculator'!$D$21*'Mortgage Calculator'!$D$15/12,2),0))</f>
        <v>0</v>
      </c>
      <c r="N524" s="36">
        <f>IF(B524="","",1-K524/'Mortgage Calculator'!$D$6)</f>
        <v>0</v>
      </c>
    </row>
    <row r="525" spans="2:14">
      <c r="B525" s="30">
        <f>IF(B524="","",IF(K524&gt;0.005,B524+1,""))</f>
        <v>0</v>
      </c>
      <c r="C525" s="31">
        <f>IF(B525="","",EDATE('Mortgage Calculator'!$D$10,B525-1))</f>
        <v>0</v>
      </c>
      <c r="D525" s="30">
        <f>IF(B525="","",INT((B525-1)/12)+1)</f>
        <v>0</v>
      </c>
      <c r="E525" s="32">
        <f>IF(B525="","",K524)</f>
        <v>0</v>
      </c>
      <c r="F525" s="32">
        <f>IF(B525="","",IF(B525&gt;='Mortgage Calculator'!$D$22,E525+I525,MIN('Mortgage Calculator'!$D$23,E525+I525)))</f>
        <v>0</v>
      </c>
      <c r="G525" s="33"/>
      <c r="H525" s="32">
        <f>IF(B525="","",MAX(0,MIN('Mortgage Calculator'!$D$17+N(G525),E525+I525-F525)))</f>
        <v>0</v>
      </c>
      <c r="I525" s="32">
        <f>IF(B525="","",ROUND(E525*'Mortgage Calculator'!$D$8/12,2))</f>
        <v>0</v>
      </c>
      <c r="J525" s="32">
        <f>IF(B525="","",F525+H525-I525)</f>
        <v>0</v>
      </c>
      <c r="K525" s="34">
        <f>IF(B525="","",ROUND(E525-J525,2))</f>
        <v>0</v>
      </c>
      <c r="L525" s="35">
        <f>IF(B525="","",L524+I525)</f>
        <v>0</v>
      </c>
      <c r="M525" s="32">
        <f>IF(B525="","",IF(AND('Mortgage Calculator'!$D$21/'Mortgage Calculator'!$D$6&gt;0.8,E525/'Mortgage Calculator'!$D$6&gt;0.78),ROUND('Mortgage Calculator'!$D$21*'Mortgage Calculator'!$D$15/12,2),0))</f>
        <v>0</v>
      </c>
      <c r="N525" s="36">
        <f>IF(B525="","",1-K525/'Mortgage Calculator'!$D$6)</f>
        <v>0</v>
      </c>
    </row>
    <row r="526" spans="2:14">
      <c r="B526" s="30">
        <f>IF(B525="","",IF(K525&gt;0.005,B525+1,""))</f>
        <v>0</v>
      </c>
      <c r="C526" s="31">
        <f>IF(B526="","",EDATE('Mortgage Calculator'!$D$10,B526-1))</f>
        <v>0</v>
      </c>
      <c r="D526" s="30">
        <f>IF(B526="","",INT((B526-1)/12)+1)</f>
        <v>0</v>
      </c>
      <c r="E526" s="32">
        <f>IF(B526="","",K525)</f>
        <v>0</v>
      </c>
      <c r="F526" s="32">
        <f>IF(B526="","",IF(B526&gt;='Mortgage Calculator'!$D$22,E526+I526,MIN('Mortgage Calculator'!$D$23,E526+I526)))</f>
        <v>0</v>
      </c>
      <c r="G526" s="33"/>
      <c r="H526" s="32">
        <f>IF(B526="","",MAX(0,MIN('Mortgage Calculator'!$D$17+N(G526),E526+I526-F526)))</f>
        <v>0</v>
      </c>
      <c r="I526" s="32">
        <f>IF(B526="","",ROUND(E526*'Mortgage Calculator'!$D$8/12,2))</f>
        <v>0</v>
      </c>
      <c r="J526" s="32">
        <f>IF(B526="","",F526+H526-I526)</f>
        <v>0</v>
      </c>
      <c r="K526" s="34">
        <f>IF(B526="","",ROUND(E526-J526,2))</f>
        <v>0</v>
      </c>
      <c r="L526" s="35">
        <f>IF(B526="","",L525+I526)</f>
        <v>0</v>
      </c>
      <c r="M526" s="32">
        <f>IF(B526="","",IF(AND('Mortgage Calculator'!$D$21/'Mortgage Calculator'!$D$6&gt;0.8,E526/'Mortgage Calculator'!$D$6&gt;0.78),ROUND('Mortgage Calculator'!$D$21*'Mortgage Calculator'!$D$15/12,2),0))</f>
        <v>0</v>
      </c>
      <c r="N526" s="36">
        <f>IF(B526="","",1-K526/'Mortgage Calculator'!$D$6)</f>
        <v>0</v>
      </c>
    </row>
    <row r="527" spans="2:14">
      <c r="B527" s="30">
        <f>IF(B526="","",IF(K526&gt;0.005,B526+1,""))</f>
        <v>0</v>
      </c>
      <c r="C527" s="31">
        <f>IF(B527="","",EDATE('Mortgage Calculator'!$D$10,B527-1))</f>
        <v>0</v>
      </c>
      <c r="D527" s="30">
        <f>IF(B527="","",INT((B527-1)/12)+1)</f>
        <v>0</v>
      </c>
      <c r="E527" s="32">
        <f>IF(B527="","",K526)</f>
        <v>0</v>
      </c>
      <c r="F527" s="32">
        <f>IF(B527="","",IF(B527&gt;='Mortgage Calculator'!$D$22,E527+I527,MIN('Mortgage Calculator'!$D$23,E527+I527)))</f>
        <v>0</v>
      </c>
      <c r="G527" s="33"/>
      <c r="H527" s="32">
        <f>IF(B527="","",MAX(0,MIN('Mortgage Calculator'!$D$17+N(G527),E527+I527-F527)))</f>
        <v>0</v>
      </c>
      <c r="I527" s="32">
        <f>IF(B527="","",ROUND(E527*'Mortgage Calculator'!$D$8/12,2))</f>
        <v>0</v>
      </c>
      <c r="J527" s="32">
        <f>IF(B527="","",F527+H527-I527)</f>
        <v>0</v>
      </c>
      <c r="K527" s="34">
        <f>IF(B527="","",ROUND(E527-J527,2))</f>
        <v>0</v>
      </c>
      <c r="L527" s="35">
        <f>IF(B527="","",L526+I527)</f>
        <v>0</v>
      </c>
      <c r="M527" s="32">
        <f>IF(B527="","",IF(AND('Mortgage Calculator'!$D$21/'Mortgage Calculator'!$D$6&gt;0.8,E527/'Mortgage Calculator'!$D$6&gt;0.78),ROUND('Mortgage Calculator'!$D$21*'Mortgage Calculator'!$D$15/12,2),0))</f>
        <v>0</v>
      </c>
      <c r="N527" s="36">
        <f>IF(B527="","",1-K527/'Mortgage Calculator'!$D$6)</f>
        <v>0</v>
      </c>
    </row>
    <row r="528" spans="2:14">
      <c r="B528" s="30">
        <f>IF(B527="","",IF(K527&gt;0.005,B527+1,""))</f>
        <v>0</v>
      </c>
      <c r="C528" s="31">
        <f>IF(B528="","",EDATE('Mortgage Calculator'!$D$10,B528-1))</f>
        <v>0</v>
      </c>
      <c r="D528" s="30">
        <f>IF(B528="","",INT((B528-1)/12)+1)</f>
        <v>0</v>
      </c>
      <c r="E528" s="32">
        <f>IF(B528="","",K527)</f>
        <v>0</v>
      </c>
      <c r="F528" s="32">
        <f>IF(B528="","",IF(B528&gt;='Mortgage Calculator'!$D$22,E528+I528,MIN('Mortgage Calculator'!$D$23,E528+I528)))</f>
        <v>0</v>
      </c>
      <c r="G528" s="33"/>
      <c r="H528" s="32">
        <f>IF(B528="","",MAX(0,MIN('Mortgage Calculator'!$D$17+N(G528),E528+I528-F528)))</f>
        <v>0</v>
      </c>
      <c r="I528" s="32">
        <f>IF(B528="","",ROUND(E528*'Mortgage Calculator'!$D$8/12,2))</f>
        <v>0</v>
      </c>
      <c r="J528" s="32">
        <f>IF(B528="","",F528+H528-I528)</f>
        <v>0</v>
      </c>
      <c r="K528" s="34">
        <f>IF(B528="","",ROUND(E528-J528,2))</f>
        <v>0</v>
      </c>
      <c r="L528" s="35">
        <f>IF(B528="","",L527+I528)</f>
        <v>0</v>
      </c>
      <c r="M528" s="32">
        <f>IF(B528="","",IF(AND('Mortgage Calculator'!$D$21/'Mortgage Calculator'!$D$6&gt;0.8,E528/'Mortgage Calculator'!$D$6&gt;0.78),ROUND('Mortgage Calculator'!$D$21*'Mortgage Calculator'!$D$15/12,2),0))</f>
        <v>0</v>
      </c>
      <c r="N528" s="36">
        <f>IF(B528="","",1-K528/'Mortgage Calculator'!$D$6)</f>
        <v>0</v>
      </c>
    </row>
    <row r="529" spans="2:14">
      <c r="B529" s="30">
        <f>IF(B528="","",IF(K528&gt;0.005,B528+1,""))</f>
        <v>0</v>
      </c>
      <c r="C529" s="31">
        <f>IF(B529="","",EDATE('Mortgage Calculator'!$D$10,B529-1))</f>
        <v>0</v>
      </c>
      <c r="D529" s="30">
        <f>IF(B529="","",INT((B529-1)/12)+1)</f>
        <v>0</v>
      </c>
      <c r="E529" s="32">
        <f>IF(B529="","",K528)</f>
        <v>0</v>
      </c>
      <c r="F529" s="32">
        <f>IF(B529="","",IF(B529&gt;='Mortgage Calculator'!$D$22,E529+I529,MIN('Mortgage Calculator'!$D$23,E529+I529)))</f>
        <v>0</v>
      </c>
      <c r="G529" s="33"/>
      <c r="H529" s="32">
        <f>IF(B529="","",MAX(0,MIN('Mortgage Calculator'!$D$17+N(G529),E529+I529-F529)))</f>
        <v>0</v>
      </c>
      <c r="I529" s="32">
        <f>IF(B529="","",ROUND(E529*'Mortgage Calculator'!$D$8/12,2))</f>
        <v>0</v>
      </c>
      <c r="J529" s="32">
        <f>IF(B529="","",F529+H529-I529)</f>
        <v>0</v>
      </c>
      <c r="K529" s="34">
        <f>IF(B529="","",ROUND(E529-J529,2))</f>
        <v>0</v>
      </c>
      <c r="L529" s="35">
        <f>IF(B529="","",L528+I529)</f>
        <v>0</v>
      </c>
      <c r="M529" s="32">
        <f>IF(B529="","",IF(AND('Mortgage Calculator'!$D$21/'Mortgage Calculator'!$D$6&gt;0.8,E529/'Mortgage Calculator'!$D$6&gt;0.78),ROUND('Mortgage Calculator'!$D$21*'Mortgage Calculator'!$D$15/12,2),0))</f>
        <v>0</v>
      </c>
      <c r="N529" s="36">
        <f>IF(B529="","",1-K529/'Mortgage Calculator'!$D$6)</f>
        <v>0</v>
      </c>
    </row>
    <row r="530" spans="2:14">
      <c r="B530" s="30">
        <f>IF(B529="","",IF(K529&gt;0.005,B529+1,""))</f>
        <v>0</v>
      </c>
      <c r="C530" s="31">
        <f>IF(B530="","",EDATE('Mortgage Calculator'!$D$10,B530-1))</f>
        <v>0</v>
      </c>
      <c r="D530" s="30">
        <f>IF(B530="","",INT((B530-1)/12)+1)</f>
        <v>0</v>
      </c>
      <c r="E530" s="32">
        <f>IF(B530="","",K529)</f>
        <v>0</v>
      </c>
      <c r="F530" s="32">
        <f>IF(B530="","",IF(B530&gt;='Mortgage Calculator'!$D$22,E530+I530,MIN('Mortgage Calculator'!$D$23,E530+I530)))</f>
        <v>0</v>
      </c>
      <c r="G530" s="33"/>
      <c r="H530" s="32">
        <f>IF(B530="","",MAX(0,MIN('Mortgage Calculator'!$D$17+N(G530),E530+I530-F530)))</f>
        <v>0</v>
      </c>
      <c r="I530" s="32">
        <f>IF(B530="","",ROUND(E530*'Mortgage Calculator'!$D$8/12,2))</f>
        <v>0</v>
      </c>
      <c r="J530" s="32">
        <f>IF(B530="","",F530+H530-I530)</f>
        <v>0</v>
      </c>
      <c r="K530" s="34">
        <f>IF(B530="","",ROUND(E530-J530,2))</f>
        <v>0</v>
      </c>
      <c r="L530" s="35">
        <f>IF(B530="","",L529+I530)</f>
        <v>0</v>
      </c>
      <c r="M530" s="32">
        <f>IF(B530="","",IF(AND('Mortgage Calculator'!$D$21/'Mortgage Calculator'!$D$6&gt;0.8,E530/'Mortgage Calculator'!$D$6&gt;0.78),ROUND('Mortgage Calculator'!$D$21*'Mortgage Calculator'!$D$15/12,2),0))</f>
        <v>0</v>
      </c>
      <c r="N530" s="36">
        <f>IF(B530="","",1-K530/'Mortgage Calculator'!$D$6)</f>
        <v>0</v>
      </c>
    </row>
    <row r="531" spans="2:14">
      <c r="B531" s="30">
        <f>IF(B530="","",IF(K530&gt;0.005,B530+1,""))</f>
        <v>0</v>
      </c>
      <c r="C531" s="31">
        <f>IF(B531="","",EDATE('Mortgage Calculator'!$D$10,B531-1))</f>
        <v>0</v>
      </c>
      <c r="D531" s="30">
        <f>IF(B531="","",INT((B531-1)/12)+1)</f>
        <v>0</v>
      </c>
      <c r="E531" s="32">
        <f>IF(B531="","",K530)</f>
        <v>0</v>
      </c>
      <c r="F531" s="32">
        <f>IF(B531="","",IF(B531&gt;='Mortgage Calculator'!$D$22,E531+I531,MIN('Mortgage Calculator'!$D$23,E531+I531)))</f>
        <v>0</v>
      </c>
      <c r="G531" s="33"/>
      <c r="H531" s="32">
        <f>IF(B531="","",MAX(0,MIN('Mortgage Calculator'!$D$17+N(G531),E531+I531-F531)))</f>
        <v>0</v>
      </c>
      <c r="I531" s="32">
        <f>IF(B531="","",ROUND(E531*'Mortgage Calculator'!$D$8/12,2))</f>
        <v>0</v>
      </c>
      <c r="J531" s="32">
        <f>IF(B531="","",F531+H531-I531)</f>
        <v>0</v>
      </c>
      <c r="K531" s="34">
        <f>IF(B531="","",ROUND(E531-J531,2))</f>
        <v>0</v>
      </c>
      <c r="L531" s="35">
        <f>IF(B531="","",L530+I531)</f>
        <v>0</v>
      </c>
      <c r="M531" s="32">
        <f>IF(B531="","",IF(AND('Mortgage Calculator'!$D$21/'Mortgage Calculator'!$D$6&gt;0.8,E531/'Mortgage Calculator'!$D$6&gt;0.78),ROUND('Mortgage Calculator'!$D$21*'Mortgage Calculator'!$D$15/12,2),0))</f>
        <v>0</v>
      </c>
      <c r="N531" s="36">
        <f>IF(B531="","",1-K531/'Mortgage Calculator'!$D$6)</f>
        <v>0</v>
      </c>
    </row>
    <row r="532" spans="2:14">
      <c r="B532" s="30">
        <f>IF(B531="","",IF(K531&gt;0.005,B531+1,""))</f>
        <v>0</v>
      </c>
      <c r="C532" s="31">
        <f>IF(B532="","",EDATE('Mortgage Calculator'!$D$10,B532-1))</f>
        <v>0</v>
      </c>
      <c r="D532" s="30">
        <f>IF(B532="","",INT((B532-1)/12)+1)</f>
        <v>0</v>
      </c>
      <c r="E532" s="32">
        <f>IF(B532="","",K531)</f>
        <v>0</v>
      </c>
      <c r="F532" s="32">
        <f>IF(B532="","",IF(B532&gt;='Mortgage Calculator'!$D$22,E532+I532,MIN('Mortgage Calculator'!$D$23,E532+I532)))</f>
        <v>0</v>
      </c>
      <c r="G532" s="33"/>
      <c r="H532" s="32">
        <f>IF(B532="","",MAX(0,MIN('Mortgage Calculator'!$D$17+N(G532),E532+I532-F532)))</f>
        <v>0</v>
      </c>
      <c r="I532" s="32">
        <f>IF(B532="","",ROUND(E532*'Mortgage Calculator'!$D$8/12,2))</f>
        <v>0</v>
      </c>
      <c r="J532" s="32">
        <f>IF(B532="","",F532+H532-I532)</f>
        <v>0</v>
      </c>
      <c r="K532" s="34">
        <f>IF(B532="","",ROUND(E532-J532,2))</f>
        <v>0</v>
      </c>
      <c r="L532" s="35">
        <f>IF(B532="","",L531+I532)</f>
        <v>0</v>
      </c>
      <c r="M532" s="32">
        <f>IF(B532="","",IF(AND('Mortgage Calculator'!$D$21/'Mortgage Calculator'!$D$6&gt;0.8,E532/'Mortgage Calculator'!$D$6&gt;0.78),ROUND('Mortgage Calculator'!$D$21*'Mortgage Calculator'!$D$15/12,2),0))</f>
        <v>0</v>
      </c>
      <c r="N532" s="36">
        <f>IF(B532="","",1-K532/'Mortgage Calculator'!$D$6)</f>
        <v>0</v>
      </c>
    </row>
    <row r="533" spans="2:14">
      <c r="B533" s="30">
        <f>IF(B532="","",IF(K532&gt;0.005,B532+1,""))</f>
        <v>0</v>
      </c>
      <c r="C533" s="31">
        <f>IF(B533="","",EDATE('Mortgage Calculator'!$D$10,B533-1))</f>
        <v>0</v>
      </c>
      <c r="D533" s="30">
        <f>IF(B533="","",INT((B533-1)/12)+1)</f>
        <v>0</v>
      </c>
      <c r="E533" s="32">
        <f>IF(B533="","",K532)</f>
        <v>0</v>
      </c>
      <c r="F533" s="32">
        <f>IF(B533="","",IF(B533&gt;='Mortgage Calculator'!$D$22,E533+I533,MIN('Mortgage Calculator'!$D$23,E533+I533)))</f>
        <v>0</v>
      </c>
      <c r="G533" s="33"/>
      <c r="H533" s="32">
        <f>IF(B533="","",MAX(0,MIN('Mortgage Calculator'!$D$17+N(G533),E533+I533-F533)))</f>
        <v>0</v>
      </c>
      <c r="I533" s="32">
        <f>IF(B533="","",ROUND(E533*'Mortgage Calculator'!$D$8/12,2))</f>
        <v>0</v>
      </c>
      <c r="J533" s="32">
        <f>IF(B533="","",F533+H533-I533)</f>
        <v>0</v>
      </c>
      <c r="K533" s="34">
        <f>IF(B533="","",ROUND(E533-J533,2))</f>
        <v>0</v>
      </c>
      <c r="L533" s="35">
        <f>IF(B533="","",L532+I533)</f>
        <v>0</v>
      </c>
      <c r="M533" s="32">
        <f>IF(B533="","",IF(AND('Mortgage Calculator'!$D$21/'Mortgage Calculator'!$D$6&gt;0.8,E533/'Mortgage Calculator'!$D$6&gt;0.78),ROUND('Mortgage Calculator'!$D$21*'Mortgage Calculator'!$D$15/12,2),0))</f>
        <v>0</v>
      </c>
      <c r="N533" s="36">
        <f>IF(B533="","",1-K533/'Mortgage Calculator'!$D$6)</f>
        <v>0</v>
      </c>
    </row>
    <row r="534" spans="2:14">
      <c r="B534" s="30">
        <f>IF(B533="","",IF(K533&gt;0.005,B533+1,""))</f>
        <v>0</v>
      </c>
      <c r="C534" s="31">
        <f>IF(B534="","",EDATE('Mortgage Calculator'!$D$10,B534-1))</f>
        <v>0</v>
      </c>
      <c r="D534" s="30">
        <f>IF(B534="","",INT((B534-1)/12)+1)</f>
        <v>0</v>
      </c>
      <c r="E534" s="32">
        <f>IF(B534="","",K533)</f>
        <v>0</v>
      </c>
      <c r="F534" s="32">
        <f>IF(B534="","",IF(B534&gt;='Mortgage Calculator'!$D$22,E534+I534,MIN('Mortgage Calculator'!$D$23,E534+I534)))</f>
        <v>0</v>
      </c>
      <c r="G534" s="33"/>
      <c r="H534" s="32">
        <f>IF(B534="","",MAX(0,MIN('Mortgage Calculator'!$D$17+N(G534),E534+I534-F534)))</f>
        <v>0</v>
      </c>
      <c r="I534" s="32">
        <f>IF(B534="","",ROUND(E534*'Mortgage Calculator'!$D$8/12,2))</f>
        <v>0</v>
      </c>
      <c r="J534" s="32">
        <f>IF(B534="","",F534+H534-I534)</f>
        <v>0</v>
      </c>
      <c r="K534" s="34">
        <f>IF(B534="","",ROUND(E534-J534,2))</f>
        <v>0</v>
      </c>
      <c r="L534" s="35">
        <f>IF(B534="","",L533+I534)</f>
        <v>0</v>
      </c>
      <c r="M534" s="32">
        <f>IF(B534="","",IF(AND('Mortgage Calculator'!$D$21/'Mortgage Calculator'!$D$6&gt;0.8,E534/'Mortgage Calculator'!$D$6&gt;0.78),ROUND('Mortgage Calculator'!$D$21*'Mortgage Calculator'!$D$15/12,2),0))</f>
        <v>0</v>
      </c>
      <c r="N534" s="36">
        <f>IF(B534="","",1-K534/'Mortgage Calculator'!$D$6)</f>
        <v>0</v>
      </c>
    </row>
    <row r="535" spans="2:14">
      <c r="B535" s="30">
        <f>IF(B534="","",IF(K534&gt;0.005,B534+1,""))</f>
        <v>0</v>
      </c>
      <c r="C535" s="31">
        <f>IF(B535="","",EDATE('Mortgage Calculator'!$D$10,B535-1))</f>
        <v>0</v>
      </c>
      <c r="D535" s="30">
        <f>IF(B535="","",INT((B535-1)/12)+1)</f>
        <v>0</v>
      </c>
      <c r="E535" s="32">
        <f>IF(B535="","",K534)</f>
        <v>0</v>
      </c>
      <c r="F535" s="32">
        <f>IF(B535="","",IF(B535&gt;='Mortgage Calculator'!$D$22,E535+I535,MIN('Mortgage Calculator'!$D$23,E535+I535)))</f>
        <v>0</v>
      </c>
      <c r="G535" s="33"/>
      <c r="H535" s="32">
        <f>IF(B535="","",MAX(0,MIN('Mortgage Calculator'!$D$17+N(G535),E535+I535-F535)))</f>
        <v>0</v>
      </c>
      <c r="I535" s="32">
        <f>IF(B535="","",ROUND(E535*'Mortgage Calculator'!$D$8/12,2))</f>
        <v>0</v>
      </c>
      <c r="J535" s="32">
        <f>IF(B535="","",F535+H535-I535)</f>
        <v>0</v>
      </c>
      <c r="K535" s="34">
        <f>IF(B535="","",ROUND(E535-J535,2))</f>
        <v>0</v>
      </c>
      <c r="L535" s="35">
        <f>IF(B535="","",L534+I535)</f>
        <v>0</v>
      </c>
      <c r="M535" s="32">
        <f>IF(B535="","",IF(AND('Mortgage Calculator'!$D$21/'Mortgage Calculator'!$D$6&gt;0.8,E535/'Mortgage Calculator'!$D$6&gt;0.78),ROUND('Mortgage Calculator'!$D$21*'Mortgage Calculator'!$D$15/12,2),0))</f>
        <v>0</v>
      </c>
      <c r="N535" s="36">
        <f>IF(B535="","",1-K535/'Mortgage Calculator'!$D$6)</f>
        <v>0</v>
      </c>
    </row>
    <row r="536" spans="2:14">
      <c r="B536" s="30">
        <f>IF(B535="","",IF(K535&gt;0.005,B535+1,""))</f>
        <v>0</v>
      </c>
      <c r="C536" s="31">
        <f>IF(B536="","",EDATE('Mortgage Calculator'!$D$10,B536-1))</f>
        <v>0</v>
      </c>
      <c r="D536" s="30">
        <f>IF(B536="","",INT((B536-1)/12)+1)</f>
        <v>0</v>
      </c>
      <c r="E536" s="32">
        <f>IF(B536="","",K535)</f>
        <v>0</v>
      </c>
      <c r="F536" s="32">
        <f>IF(B536="","",IF(B536&gt;='Mortgage Calculator'!$D$22,E536+I536,MIN('Mortgage Calculator'!$D$23,E536+I536)))</f>
        <v>0</v>
      </c>
      <c r="G536" s="33"/>
      <c r="H536" s="32">
        <f>IF(B536="","",MAX(0,MIN('Mortgage Calculator'!$D$17+N(G536),E536+I536-F536)))</f>
        <v>0</v>
      </c>
      <c r="I536" s="32">
        <f>IF(B536="","",ROUND(E536*'Mortgage Calculator'!$D$8/12,2))</f>
        <v>0</v>
      </c>
      <c r="J536" s="32">
        <f>IF(B536="","",F536+H536-I536)</f>
        <v>0</v>
      </c>
      <c r="K536" s="34">
        <f>IF(B536="","",ROUND(E536-J536,2))</f>
        <v>0</v>
      </c>
      <c r="L536" s="35">
        <f>IF(B536="","",L535+I536)</f>
        <v>0</v>
      </c>
      <c r="M536" s="32">
        <f>IF(B536="","",IF(AND('Mortgage Calculator'!$D$21/'Mortgage Calculator'!$D$6&gt;0.8,E536/'Mortgage Calculator'!$D$6&gt;0.78),ROUND('Mortgage Calculator'!$D$21*'Mortgage Calculator'!$D$15/12,2),0))</f>
        <v>0</v>
      </c>
      <c r="N536" s="36">
        <f>IF(B536="","",1-K536/'Mortgage Calculator'!$D$6)</f>
        <v>0</v>
      </c>
    </row>
    <row r="537" spans="2:14">
      <c r="B537" s="30">
        <f>IF(B536="","",IF(K536&gt;0.005,B536+1,""))</f>
        <v>0</v>
      </c>
      <c r="C537" s="31">
        <f>IF(B537="","",EDATE('Mortgage Calculator'!$D$10,B537-1))</f>
        <v>0</v>
      </c>
      <c r="D537" s="30">
        <f>IF(B537="","",INT((B537-1)/12)+1)</f>
        <v>0</v>
      </c>
      <c r="E537" s="32">
        <f>IF(B537="","",K536)</f>
        <v>0</v>
      </c>
      <c r="F537" s="32">
        <f>IF(B537="","",IF(B537&gt;='Mortgage Calculator'!$D$22,E537+I537,MIN('Mortgage Calculator'!$D$23,E537+I537)))</f>
        <v>0</v>
      </c>
      <c r="G537" s="33"/>
      <c r="H537" s="32">
        <f>IF(B537="","",MAX(0,MIN('Mortgage Calculator'!$D$17+N(G537),E537+I537-F537)))</f>
        <v>0</v>
      </c>
      <c r="I537" s="32">
        <f>IF(B537="","",ROUND(E537*'Mortgage Calculator'!$D$8/12,2))</f>
        <v>0</v>
      </c>
      <c r="J537" s="32">
        <f>IF(B537="","",F537+H537-I537)</f>
        <v>0</v>
      </c>
      <c r="K537" s="34">
        <f>IF(B537="","",ROUND(E537-J537,2))</f>
        <v>0</v>
      </c>
      <c r="L537" s="35">
        <f>IF(B537="","",L536+I537)</f>
        <v>0</v>
      </c>
      <c r="M537" s="32">
        <f>IF(B537="","",IF(AND('Mortgage Calculator'!$D$21/'Mortgage Calculator'!$D$6&gt;0.8,E537/'Mortgage Calculator'!$D$6&gt;0.78),ROUND('Mortgage Calculator'!$D$21*'Mortgage Calculator'!$D$15/12,2),0))</f>
        <v>0</v>
      </c>
      <c r="N537" s="36">
        <f>IF(B537="","",1-K537/'Mortgage Calculator'!$D$6)</f>
        <v>0</v>
      </c>
    </row>
    <row r="538" spans="2:14">
      <c r="B538" s="30">
        <f>IF(B537="","",IF(K537&gt;0.005,B537+1,""))</f>
        <v>0</v>
      </c>
      <c r="C538" s="31">
        <f>IF(B538="","",EDATE('Mortgage Calculator'!$D$10,B538-1))</f>
        <v>0</v>
      </c>
      <c r="D538" s="30">
        <f>IF(B538="","",INT((B538-1)/12)+1)</f>
        <v>0</v>
      </c>
      <c r="E538" s="32">
        <f>IF(B538="","",K537)</f>
        <v>0</v>
      </c>
      <c r="F538" s="32">
        <f>IF(B538="","",IF(B538&gt;='Mortgage Calculator'!$D$22,E538+I538,MIN('Mortgage Calculator'!$D$23,E538+I538)))</f>
        <v>0</v>
      </c>
      <c r="G538" s="33"/>
      <c r="H538" s="32">
        <f>IF(B538="","",MAX(0,MIN('Mortgage Calculator'!$D$17+N(G538),E538+I538-F538)))</f>
        <v>0</v>
      </c>
      <c r="I538" s="32">
        <f>IF(B538="","",ROUND(E538*'Mortgage Calculator'!$D$8/12,2))</f>
        <v>0</v>
      </c>
      <c r="J538" s="32">
        <f>IF(B538="","",F538+H538-I538)</f>
        <v>0</v>
      </c>
      <c r="K538" s="34">
        <f>IF(B538="","",ROUND(E538-J538,2))</f>
        <v>0</v>
      </c>
      <c r="L538" s="35">
        <f>IF(B538="","",L537+I538)</f>
        <v>0</v>
      </c>
      <c r="M538" s="32">
        <f>IF(B538="","",IF(AND('Mortgage Calculator'!$D$21/'Mortgage Calculator'!$D$6&gt;0.8,E538/'Mortgage Calculator'!$D$6&gt;0.78),ROUND('Mortgage Calculator'!$D$21*'Mortgage Calculator'!$D$15/12,2),0))</f>
        <v>0</v>
      </c>
      <c r="N538" s="36">
        <f>IF(B538="","",1-K538/'Mortgage Calculator'!$D$6)</f>
        <v>0</v>
      </c>
    </row>
    <row r="539" spans="2:14">
      <c r="B539" s="30">
        <f>IF(B538="","",IF(K538&gt;0.005,B538+1,""))</f>
        <v>0</v>
      </c>
      <c r="C539" s="31">
        <f>IF(B539="","",EDATE('Mortgage Calculator'!$D$10,B539-1))</f>
        <v>0</v>
      </c>
      <c r="D539" s="30">
        <f>IF(B539="","",INT((B539-1)/12)+1)</f>
        <v>0</v>
      </c>
      <c r="E539" s="32">
        <f>IF(B539="","",K538)</f>
        <v>0</v>
      </c>
      <c r="F539" s="32">
        <f>IF(B539="","",IF(B539&gt;='Mortgage Calculator'!$D$22,E539+I539,MIN('Mortgage Calculator'!$D$23,E539+I539)))</f>
        <v>0</v>
      </c>
      <c r="G539" s="33"/>
      <c r="H539" s="32">
        <f>IF(B539="","",MAX(0,MIN('Mortgage Calculator'!$D$17+N(G539),E539+I539-F539)))</f>
        <v>0</v>
      </c>
      <c r="I539" s="32">
        <f>IF(B539="","",ROUND(E539*'Mortgage Calculator'!$D$8/12,2))</f>
        <v>0</v>
      </c>
      <c r="J539" s="32">
        <f>IF(B539="","",F539+H539-I539)</f>
        <v>0</v>
      </c>
      <c r="K539" s="34">
        <f>IF(B539="","",ROUND(E539-J539,2))</f>
        <v>0</v>
      </c>
      <c r="L539" s="35">
        <f>IF(B539="","",L538+I539)</f>
        <v>0</v>
      </c>
      <c r="M539" s="32">
        <f>IF(B539="","",IF(AND('Mortgage Calculator'!$D$21/'Mortgage Calculator'!$D$6&gt;0.8,E539/'Mortgage Calculator'!$D$6&gt;0.78),ROUND('Mortgage Calculator'!$D$21*'Mortgage Calculator'!$D$15/12,2),0))</f>
        <v>0</v>
      </c>
      <c r="N539" s="36">
        <f>IF(B539="","",1-K539/'Mortgage Calculator'!$D$6)</f>
        <v>0</v>
      </c>
    </row>
    <row r="540" spans="2:14">
      <c r="B540" s="30">
        <f>IF(B539="","",IF(K539&gt;0.005,B539+1,""))</f>
        <v>0</v>
      </c>
      <c r="C540" s="31">
        <f>IF(B540="","",EDATE('Mortgage Calculator'!$D$10,B540-1))</f>
        <v>0</v>
      </c>
      <c r="D540" s="30">
        <f>IF(B540="","",INT((B540-1)/12)+1)</f>
        <v>0</v>
      </c>
      <c r="E540" s="32">
        <f>IF(B540="","",K539)</f>
        <v>0</v>
      </c>
      <c r="F540" s="32">
        <f>IF(B540="","",IF(B540&gt;='Mortgage Calculator'!$D$22,E540+I540,MIN('Mortgage Calculator'!$D$23,E540+I540)))</f>
        <v>0</v>
      </c>
      <c r="G540" s="33"/>
      <c r="H540" s="32">
        <f>IF(B540="","",MAX(0,MIN('Mortgage Calculator'!$D$17+N(G540),E540+I540-F540)))</f>
        <v>0</v>
      </c>
      <c r="I540" s="32">
        <f>IF(B540="","",ROUND(E540*'Mortgage Calculator'!$D$8/12,2))</f>
        <v>0</v>
      </c>
      <c r="J540" s="32">
        <f>IF(B540="","",F540+H540-I540)</f>
        <v>0</v>
      </c>
      <c r="K540" s="34">
        <f>IF(B540="","",ROUND(E540-J540,2))</f>
        <v>0</v>
      </c>
      <c r="L540" s="35">
        <f>IF(B540="","",L539+I540)</f>
        <v>0</v>
      </c>
      <c r="M540" s="32">
        <f>IF(B540="","",IF(AND('Mortgage Calculator'!$D$21/'Mortgage Calculator'!$D$6&gt;0.8,E540/'Mortgage Calculator'!$D$6&gt;0.78),ROUND('Mortgage Calculator'!$D$21*'Mortgage Calculator'!$D$15/12,2),0))</f>
        <v>0</v>
      </c>
      <c r="N540" s="36">
        <f>IF(B540="","",1-K540/'Mortgage Calculator'!$D$6)</f>
        <v>0</v>
      </c>
    </row>
    <row r="541" spans="2:14">
      <c r="B541" s="30">
        <f>IF(B540="","",IF(K540&gt;0.005,B540+1,""))</f>
        <v>0</v>
      </c>
      <c r="C541" s="31">
        <f>IF(B541="","",EDATE('Mortgage Calculator'!$D$10,B541-1))</f>
        <v>0</v>
      </c>
      <c r="D541" s="30">
        <f>IF(B541="","",INT((B541-1)/12)+1)</f>
        <v>0</v>
      </c>
      <c r="E541" s="32">
        <f>IF(B541="","",K540)</f>
        <v>0</v>
      </c>
      <c r="F541" s="32">
        <f>IF(B541="","",IF(B541&gt;='Mortgage Calculator'!$D$22,E541+I541,MIN('Mortgage Calculator'!$D$23,E541+I541)))</f>
        <v>0</v>
      </c>
      <c r="G541" s="33"/>
      <c r="H541" s="32">
        <f>IF(B541="","",MAX(0,MIN('Mortgage Calculator'!$D$17+N(G541),E541+I541-F541)))</f>
        <v>0</v>
      </c>
      <c r="I541" s="32">
        <f>IF(B541="","",ROUND(E541*'Mortgage Calculator'!$D$8/12,2))</f>
        <v>0</v>
      </c>
      <c r="J541" s="32">
        <f>IF(B541="","",F541+H541-I541)</f>
        <v>0</v>
      </c>
      <c r="K541" s="34">
        <f>IF(B541="","",ROUND(E541-J541,2))</f>
        <v>0</v>
      </c>
      <c r="L541" s="35">
        <f>IF(B541="","",L540+I541)</f>
        <v>0</v>
      </c>
      <c r="M541" s="32">
        <f>IF(B541="","",IF(AND('Mortgage Calculator'!$D$21/'Mortgage Calculator'!$D$6&gt;0.8,E541/'Mortgage Calculator'!$D$6&gt;0.78),ROUND('Mortgage Calculator'!$D$21*'Mortgage Calculator'!$D$15/12,2),0))</f>
        <v>0</v>
      </c>
      <c r="N541" s="36">
        <f>IF(B541="","",1-K541/'Mortgage Calculator'!$D$6)</f>
        <v>0</v>
      </c>
    </row>
    <row r="542" spans="2:14">
      <c r="B542" s="30">
        <f>IF(B541="","",IF(K541&gt;0.005,B541+1,""))</f>
        <v>0</v>
      </c>
      <c r="C542" s="31">
        <f>IF(B542="","",EDATE('Mortgage Calculator'!$D$10,B542-1))</f>
        <v>0</v>
      </c>
      <c r="D542" s="30">
        <f>IF(B542="","",INT((B542-1)/12)+1)</f>
        <v>0</v>
      </c>
      <c r="E542" s="32">
        <f>IF(B542="","",K541)</f>
        <v>0</v>
      </c>
      <c r="F542" s="32">
        <f>IF(B542="","",IF(B542&gt;='Mortgage Calculator'!$D$22,E542+I542,MIN('Mortgage Calculator'!$D$23,E542+I542)))</f>
        <v>0</v>
      </c>
      <c r="G542" s="33"/>
      <c r="H542" s="32">
        <f>IF(B542="","",MAX(0,MIN('Mortgage Calculator'!$D$17+N(G542),E542+I542-F542)))</f>
        <v>0</v>
      </c>
      <c r="I542" s="32">
        <f>IF(B542="","",ROUND(E542*'Mortgage Calculator'!$D$8/12,2))</f>
        <v>0</v>
      </c>
      <c r="J542" s="32">
        <f>IF(B542="","",F542+H542-I542)</f>
        <v>0</v>
      </c>
      <c r="K542" s="34">
        <f>IF(B542="","",ROUND(E542-J542,2))</f>
        <v>0</v>
      </c>
      <c r="L542" s="35">
        <f>IF(B542="","",L541+I542)</f>
        <v>0</v>
      </c>
      <c r="M542" s="32">
        <f>IF(B542="","",IF(AND('Mortgage Calculator'!$D$21/'Mortgage Calculator'!$D$6&gt;0.8,E542/'Mortgage Calculator'!$D$6&gt;0.78),ROUND('Mortgage Calculator'!$D$21*'Mortgage Calculator'!$D$15/12,2),0))</f>
        <v>0</v>
      </c>
      <c r="N542" s="36">
        <f>IF(B542="","",1-K542/'Mortgage Calculator'!$D$6)</f>
        <v>0</v>
      </c>
    </row>
    <row r="543" spans="2:14">
      <c r="B543" s="30">
        <f>IF(B542="","",IF(K542&gt;0.005,B542+1,""))</f>
        <v>0</v>
      </c>
      <c r="C543" s="31">
        <f>IF(B543="","",EDATE('Mortgage Calculator'!$D$10,B543-1))</f>
        <v>0</v>
      </c>
      <c r="D543" s="30">
        <f>IF(B543="","",INT((B543-1)/12)+1)</f>
        <v>0</v>
      </c>
      <c r="E543" s="32">
        <f>IF(B543="","",K542)</f>
        <v>0</v>
      </c>
      <c r="F543" s="32">
        <f>IF(B543="","",IF(B543&gt;='Mortgage Calculator'!$D$22,E543+I543,MIN('Mortgage Calculator'!$D$23,E543+I543)))</f>
        <v>0</v>
      </c>
      <c r="G543" s="33"/>
      <c r="H543" s="32">
        <f>IF(B543="","",MAX(0,MIN('Mortgage Calculator'!$D$17+N(G543),E543+I543-F543)))</f>
        <v>0</v>
      </c>
      <c r="I543" s="32">
        <f>IF(B543="","",ROUND(E543*'Mortgage Calculator'!$D$8/12,2))</f>
        <v>0</v>
      </c>
      <c r="J543" s="32">
        <f>IF(B543="","",F543+H543-I543)</f>
        <v>0</v>
      </c>
      <c r="K543" s="34">
        <f>IF(B543="","",ROUND(E543-J543,2))</f>
        <v>0</v>
      </c>
      <c r="L543" s="35">
        <f>IF(B543="","",L542+I543)</f>
        <v>0</v>
      </c>
      <c r="M543" s="32">
        <f>IF(B543="","",IF(AND('Mortgage Calculator'!$D$21/'Mortgage Calculator'!$D$6&gt;0.8,E543/'Mortgage Calculator'!$D$6&gt;0.78),ROUND('Mortgage Calculator'!$D$21*'Mortgage Calculator'!$D$15/12,2),0))</f>
        <v>0</v>
      </c>
      <c r="N543" s="36">
        <f>IF(B543="","",1-K543/'Mortgage Calculator'!$D$6)</f>
        <v>0</v>
      </c>
    </row>
    <row r="544" spans="2:14">
      <c r="B544" s="30">
        <f>IF(B543="","",IF(K543&gt;0.005,B543+1,""))</f>
        <v>0</v>
      </c>
      <c r="C544" s="31">
        <f>IF(B544="","",EDATE('Mortgage Calculator'!$D$10,B544-1))</f>
        <v>0</v>
      </c>
      <c r="D544" s="30">
        <f>IF(B544="","",INT((B544-1)/12)+1)</f>
        <v>0</v>
      </c>
      <c r="E544" s="32">
        <f>IF(B544="","",K543)</f>
        <v>0</v>
      </c>
      <c r="F544" s="32">
        <f>IF(B544="","",IF(B544&gt;='Mortgage Calculator'!$D$22,E544+I544,MIN('Mortgage Calculator'!$D$23,E544+I544)))</f>
        <v>0</v>
      </c>
      <c r="G544" s="33"/>
      <c r="H544" s="32">
        <f>IF(B544="","",MAX(0,MIN('Mortgage Calculator'!$D$17+N(G544),E544+I544-F544)))</f>
        <v>0</v>
      </c>
      <c r="I544" s="32">
        <f>IF(B544="","",ROUND(E544*'Mortgage Calculator'!$D$8/12,2))</f>
        <v>0</v>
      </c>
      <c r="J544" s="32">
        <f>IF(B544="","",F544+H544-I544)</f>
        <v>0</v>
      </c>
      <c r="K544" s="34">
        <f>IF(B544="","",ROUND(E544-J544,2))</f>
        <v>0</v>
      </c>
      <c r="L544" s="35">
        <f>IF(B544="","",L543+I544)</f>
        <v>0</v>
      </c>
      <c r="M544" s="32">
        <f>IF(B544="","",IF(AND('Mortgage Calculator'!$D$21/'Mortgage Calculator'!$D$6&gt;0.8,E544/'Mortgage Calculator'!$D$6&gt;0.78),ROUND('Mortgage Calculator'!$D$21*'Mortgage Calculator'!$D$15/12,2),0))</f>
        <v>0</v>
      </c>
      <c r="N544" s="36">
        <f>IF(B544="","",1-K544/'Mortgage Calculator'!$D$6)</f>
        <v>0</v>
      </c>
    </row>
    <row r="545" spans="2:14">
      <c r="B545" s="30">
        <f>IF(B544="","",IF(K544&gt;0.005,B544+1,""))</f>
        <v>0</v>
      </c>
      <c r="C545" s="31">
        <f>IF(B545="","",EDATE('Mortgage Calculator'!$D$10,B545-1))</f>
        <v>0</v>
      </c>
      <c r="D545" s="30">
        <f>IF(B545="","",INT((B545-1)/12)+1)</f>
        <v>0</v>
      </c>
      <c r="E545" s="32">
        <f>IF(B545="","",K544)</f>
        <v>0</v>
      </c>
      <c r="F545" s="32">
        <f>IF(B545="","",IF(B545&gt;='Mortgage Calculator'!$D$22,E545+I545,MIN('Mortgage Calculator'!$D$23,E545+I545)))</f>
        <v>0</v>
      </c>
      <c r="G545" s="33"/>
      <c r="H545" s="32">
        <f>IF(B545="","",MAX(0,MIN('Mortgage Calculator'!$D$17+N(G545),E545+I545-F545)))</f>
        <v>0</v>
      </c>
      <c r="I545" s="32">
        <f>IF(B545="","",ROUND(E545*'Mortgage Calculator'!$D$8/12,2))</f>
        <v>0</v>
      </c>
      <c r="J545" s="32">
        <f>IF(B545="","",F545+H545-I545)</f>
        <v>0</v>
      </c>
      <c r="K545" s="34">
        <f>IF(B545="","",ROUND(E545-J545,2))</f>
        <v>0</v>
      </c>
      <c r="L545" s="35">
        <f>IF(B545="","",L544+I545)</f>
        <v>0</v>
      </c>
      <c r="M545" s="32">
        <f>IF(B545="","",IF(AND('Mortgage Calculator'!$D$21/'Mortgage Calculator'!$D$6&gt;0.8,E545/'Mortgage Calculator'!$D$6&gt;0.78),ROUND('Mortgage Calculator'!$D$21*'Mortgage Calculator'!$D$15/12,2),0))</f>
        <v>0</v>
      </c>
      <c r="N545" s="36">
        <f>IF(B545="","",1-K545/'Mortgage Calculator'!$D$6)</f>
        <v>0</v>
      </c>
    </row>
    <row r="546" spans="2:14">
      <c r="B546" s="30">
        <f>IF(B545="","",IF(K545&gt;0.005,B545+1,""))</f>
        <v>0</v>
      </c>
      <c r="C546" s="31">
        <f>IF(B546="","",EDATE('Mortgage Calculator'!$D$10,B546-1))</f>
        <v>0</v>
      </c>
      <c r="D546" s="30">
        <f>IF(B546="","",INT((B546-1)/12)+1)</f>
        <v>0</v>
      </c>
      <c r="E546" s="32">
        <f>IF(B546="","",K545)</f>
        <v>0</v>
      </c>
      <c r="F546" s="32">
        <f>IF(B546="","",IF(B546&gt;='Mortgage Calculator'!$D$22,E546+I546,MIN('Mortgage Calculator'!$D$23,E546+I546)))</f>
        <v>0</v>
      </c>
      <c r="G546" s="33"/>
      <c r="H546" s="32">
        <f>IF(B546="","",MAX(0,MIN('Mortgage Calculator'!$D$17+N(G546),E546+I546-F546)))</f>
        <v>0</v>
      </c>
      <c r="I546" s="32">
        <f>IF(B546="","",ROUND(E546*'Mortgage Calculator'!$D$8/12,2))</f>
        <v>0</v>
      </c>
      <c r="J546" s="32">
        <f>IF(B546="","",F546+H546-I546)</f>
        <v>0</v>
      </c>
      <c r="K546" s="34">
        <f>IF(B546="","",ROUND(E546-J546,2))</f>
        <v>0</v>
      </c>
      <c r="L546" s="35">
        <f>IF(B546="","",L545+I546)</f>
        <v>0</v>
      </c>
      <c r="M546" s="32">
        <f>IF(B546="","",IF(AND('Mortgage Calculator'!$D$21/'Mortgage Calculator'!$D$6&gt;0.8,E546/'Mortgage Calculator'!$D$6&gt;0.78),ROUND('Mortgage Calculator'!$D$21*'Mortgage Calculator'!$D$15/12,2),0))</f>
        <v>0</v>
      </c>
      <c r="N546" s="36">
        <f>IF(B546="","",1-K546/'Mortgage Calculator'!$D$6)</f>
        <v>0</v>
      </c>
    </row>
    <row r="547" spans="2:14">
      <c r="B547" s="30">
        <f>IF(B546="","",IF(K546&gt;0.005,B546+1,""))</f>
        <v>0</v>
      </c>
      <c r="C547" s="31">
        <f>IF(B547="","",EDATE('Mortgage Calculator'!$D$10,B547-1))</f>
        <v>0</v>
      </c>
      <c r="D547" s="30">
        <f>IF(B547="","",INT((B547-1)/12)+1)</f>
        <v>0</v>
      </c>
      <c r="E547" s="32">
        <f>IF(B547="","",K546)</f>
        <v>0</v>
      </c>
      <c r="F547" s="32">
        <f>IF(B547="","",IF(B547&gt;='Mortgage Calculator'!$D$22,E547+I547,MIN('Mortgage Calculator'!$D$23,E547+I547)))</f>
        <v>0</v>
      </c>
      <c r="G547" s="33"/>
      <c r="H547" s="32">
        <f>IF(B547="","",MAX(0,MIN('Mortgage Calculator'!$D$17+N(G547),E547+I547-F547)))</f>
        <v>0</v>
      </c>
      <c r="I547" s="32">
        <f>IF(B547="","",ROUND(E547*'Mortgage Calculator'!$D$8/12,2))</f>
        <v>0</v>
      </c>
      <c r="J547" s="32">
        <f>IF(B547="","",F547+H547-I547)</f>
        <v>0</v>
      </c>
      <c r="K547" s="34">
        <f>IF(B547="","",ROUND(E547-J547,2))</f>
        <v>0</v>
      </c>
      <c r="L547" s="35">
        <f>IF(B547="","",L546+I547)</f>
        <v>0</v>
      </c>
      <c r="M547" s="32">
        <f>IF(B547="","",IF(AND('Mortgage Calculator'!$D$21/'Mortgage Calculator'!$D$6&gt;0.8,E547/'Mortgage Calculator'!$D$6&gt;0.78),ROUND('Mortgage Calculator'!$D$21*'Mortgage Calculator'!$D$15/12,2),0))</f>
        <v>0</v>
      </c>
      <c r="N547" s="36">
        <f>IF(B547="","",1-K547/'Mortgage Calculator'!$D$6)</f>
        <v>0</v>
      </c>
    </row>
    <row r="548" spans="2:14">
      <c r="B548" s="30">
        <f>IF(B547="","",IF(K547&gt;0.005,B547+1,""))</f>
        <v>0</v>
      </c>
      <c r="C548" s="31">
        <f>IF(B548="","",EDATE('Mortgage Calculator'!$D$10,B548-1))</f>
        <v>0</v>
      </c>
      <c r="D548" s="30">
        <f>IF(B548="","",INT((B548-1)/12)+1)</f>
        <v>0</v>
      </c>
      <c r="E548" s="32">
        <f>IF(B548="","",K547)</f>
        <v>0</v>
      </c>
      <c r="F548" s="32">
        <f>IF(B548="","",IF(B548&gt;='Mortgage Calculator'!$D$22,E548+I548,MIN('Mortgage Calculator'!$D$23,E548+I548)))</f>
        <v>0</v>
      </c>
      <c r="G548" s="33"/>
      <c r="H548" s="32">
        <f>IF(B548="","",MAX(0,MIN('Mortgage Calculator'!$D$17+N(G548),E548+I548-F548)))</f>
        <v>0</v>
      </c>
      <c r="I548" s="32">
        <f>IF(B548="","",ROUND(E548*'Mortgage Calculator'!$D$8/12,2))</f>
        <v>0</v>
      </c>
      <c r="J548" s="32">
        <f>IF(B548="","",F548+H548-I548)</f>
        <v>0</v>
      </c>
      <c r="K548" s="34">
        <f>IF(B548="","",ROUND(E548-J548,2))</f>
        <v>0</v>
      </c>
      <c r="L548" s="35">
        <f>IF(B548="","",L547+I548)</f>
        <v>0</v>
      </c>
      <c r="M548" s="32">
        <f>IF(B548="","",IF(AND('Mortgage Calculator'!$D$21/'Mortgage Calculator'!$D$6&gt;0.8,E548/'Mortgage Calculator'!$D$6&gt;0.78),ROUND('Mortgage Calculator'!$D$21*'Mortgage Calculator'!$D$15/12,2),0))</f>
        <v>0</v>
      </c>
      <c r="N548" s="36">
        <f>IF(B548="","",1-K548/'Mortgage Calculator'!$D$6)</f>
        <v>0</v>
      </c>
    </row>
    <row r="549" spans="2:14">
      <c r="B549" s="30">
        <f>IF(B548="","",IF(K548&gt;0.005,B548+1,""))</f>
        <v>0</v>
      </c>
      <c r="C549" s="31">
        <f>IF(B549="","",EDATE('Mortgage Calculator'!$D$10,B549-1))</f>
        <v>0</v>
      </c>
      <c r="D549" s="30">
        <f>IF(B549="","",INT((B549-1)/12)+1)</f>
        <v>0</v>
      </c>
      <c r="E549" s="32">
        <f>IF(B549="","",K548)</f>
        <v>0</v>
      </c>
      <c r="F549" s="32">
        <f>IF(B549="","",IF(B549&gt;='Mortgage Calculator'!$D$22,E549+I549,MIN('Mortgage Calculator'!$D$23,E549+I549)))</f>
        <v>0</v>
      </c>
      <c r="G549" s="33"/>
      <c r="H549" s="32">
        <f>IF(B549="","",MAX(0,MIN('Mortgage Calculator'!$D$17+N(G549),E549+I549-F549)))</f>
        <v>0</v>
      </c>
      <c r="I549" s="32">
        <f>IF(B549="","",ROUND(E549*'Mortgage Calculator'!$D$8/12,2))</f>
        <v>0</v>
      </c>
      <c r="J549" s="32">
        <f>IF(B549="","",F549+H549-I549)</f>
        <v>0</v>
      </c>
      <c r="K549" s="34">
        <f>IF(B549="","",ROUND(E549-J549,2))</f>
        <v>0</v>
      </c>
      <c r="L549" s="35">
        <f>IF(B549="","",L548+I549)</f>
        <v>0</v>
      </c>
      <c r="M549" s="32">
        <f>IF(B549="","",IF(AND('Mortgage Calculator'!$D$21/'Mortgage Calculator'!$D$6&gt;0.8,E549/'Mortgage Calculator'!$D$6&gt;0.78),ROUND('Mortgage Calculator'!$D$21*'Mortgage Calculator'!$D$15/12,2),0))</f>
        <v>0</v>
      </c>
      <c r="N549" s="36">
        <f>IF(B549="","",1-K549/'Mortgage Calculator'!$D$6)</f>
        <v>0</v>
      </c>
    </row>
    <row r="550" spans="2:14">
      <c r="B550" s="30">
        <f>IF(B549="","",IF(K549&gt;0.005,B549+1,""))</f>
        <v>0</v>
      </c>
      <c r="C550" s="31">
        <f>IF(B550="","",EDATE('Mortgage Calculator'!$D$10,B550-1))</f>
        <v>0</v>
      </c>
      <c r="D550" s="30">
        <f>IF(B550="","",INT((B550-1)/12)+1)</f>
        <v>0</v>
      </c>
      <c r="E550" s="32">
        <f>IF(B550="","",K549)</f>
        <v>0</v>
      </c>
      <c r="F550" s="32">
        <f>IF(B550="","",IF(B550&gt;='Mortgage Calculator'!$D$22,E550+I550,MIN('Mortgage Calculator'!$D$23,E550+I550)))</f>
        <v>0</v>
      </c>
      <c r="G550" s="33"/>
      <c r="H550" s="32">
        <f>IF(B550="","",MAX(0,MIN('Mortgage Calculator'!$D$17+N(G550),E550+I550-F550)))</f>
        <v>0</v>
      </c>
      <c r="I550" s="32">
        <f>IF(B550="","",ROUND(E550*'Mortgage Calculator'!$D$8/12,2))</f>
        <v>0</v>
      </c>
      <c r="J550" s="32">
        <f>IF(B550="","",F550+H550-I550)</f>
        <v>0</v>
      </c>
      <c r="K550" s="34">
        <f>IF(B550="","",ROUND(E550-J550,2))</f>
        <v>0</v>
      </c>
      <c r="L550" s="35">
        <f>IF(B550="","",L549+I550)</f>
        <v>0</v>
      </c>
      <c r="M550" s="32">
        <f>IF(B550="","",IF(AND('Mortgage Calculator'!$D$21/'Mortgage Calculator'!$D$6&gt;0.8,E550/'Mortgage Calculator'!$D$6&gt;0.78),ROUND('Mortgage Calculator'!$D$21*'Mortgage Calculator'!$D$15/12,2),0))</f>
        <v>0</v>
      </c>
      <c r="N550" s="36">
        <f>IF(B550="","",1-K550/'Mortgage Calculator'!$D$6)</f>
        <v>0</v>
      </c>
    </row>
    <row r="551" spans="2:14">
      <c r="B551" s="30">
        <f>IF(B550="","",IF(K550&gt;0.005,B550+1,""))</f>
        <v>0</v>
      </c>
      <c r="C551" s="31">
        <f>IF(B551="","",EDATE('Mortgage Calculator'!$D$10,B551-1))</f>
        <v>0</v>
      </c>
      <c r="D551" s="30">
        <f>IF(B551="","",INT((B551-1)/12)+1)</f>
        <v>0</v>
      </c>
      <c r="E551" s="32">
        <f>IF(B551="","",K550)</f>
        <v>0</v>
      </c>
      <c r="F551" s="32">
        <f>IF(B551="","",IF(B551&gt;='Mortgage Calculator'!$D$22,E551+I551,MIN('Mortgage Calculator'!$D$23,E551+I551)))</f>
        <v>0</v>
      </c>
      <c r="G551" s="33"/>
      <c r="H551" s="32">
        <f>IF(B551="","",MAX(0,MIN('Mortgage Calculator'!$D$17+N(G551),E551+I551-F551)))</f>
        <v>0</v>
      </c>
      <c r="I551" s="32">
        <f>IF(B551="","",ROUND(E551*'Mortgage Calculator'!$D$8/12,2))</f>
        <v>0</v>
      </c>
      <c r="J551" s="32">
        <f>IF(B551="","",F551+H551-I551)</f>
        <v>0</v>
      </c>
      <c r="K551" s="34">
        <f>IF(B551="","",ROUND(E551-J551,2))</f>
        <v>0</v>
      </c>
      <c r="L551" s="35">
        <f>IF(B551="","",L550+I551)</f>
        <v>0</v>
      </c>
      <c r="M551" s="32">
        <f>IF(B551="","",IF(AND('Mortgage Calculator'!$D$21/'Mortgage Calculator'!$D$6&gt;0.8,E551/'Mortgage Calculator'!$D$6&gt;0.78),ROUND('Mortgage Calculator'!$D$21*'Mortgage Calculator'!$D$15/12,2),0))</f>
        <v>0</v>
      </c>
      <c r="N551" s="36">
        <f>IF(B551="","",1-K551/'Mortgage Calculator'!$D$6)</f>
        <v>0</v>
      </c>
    </row>
    <row r="552" spans="2:14">
      <c r="B552" s="30">
        <f>IF(B551="","",IF(K551&gt;0.005,B551+1,""))</f>
        <v>0</v>
      </c>
      <c r="C552" s="31">
        <f>IF(B552="","",EDATE('Mortgage Calculator'!$D$10,B552-1))</f>
        <v>0</v>
      </c>
      <c r="D552" s="30">
        <f>IF(B552="","",INT((B552-1)/12)+1)</f>
        <v>0</v>
      </c>
      <c r="E552" s="32">
        <f>IF(B552="","",K551)</f>
        <v>0</v>
      </c>
      <c r="F552" s="32">
        <f>IF(B552="","",IF(B552&gt;='Mortgage Calculator'!$D$22,E552+I552,MIN('Mortgage Calculator'!$D$23,E552+I552)))</f>
        <v>0</v>
      </c>
      <c r="G552" s="33"/>
      <c r="H552" s="32">
        <f>IF(B552="","",MAX(0,MIN('Mortgage Calculator'!$D$17+N(G552),E552+I552-F552)))</f>
        <v>0</v>
      </c>
      <c r="I552" s="32">
        <f>IF(B552="","",ROUND(E552*'Mortgage Calculator'!$D$8/12,2))</f>
        <v>0</v>
      </c>
      <c r="J552" s="32">
        <f>IF(B552="","",F552+H552-I552)</f>
        <v>0</v>
      </c>
      <c r="K552" s="34">
        <f>IF(B552="","",ROUND(E552-J552,2))</f>
        <v>0</v>
      </c>
      <c r="L552" s="35">
        <f>IF(B552="","",L551+I552)</f>
        <v>0</v>
      </c>
      <c r="M552" s="32">
        <f>IF(B552="","",IF(AND('Mortgage Calculator'!$D$21/'Mortgage Calculator'!$D$6&gt;0.8,E552/'Mortgage Calculator'!$D$6&gt;0.78),ROUND('Mortgage Calculator'!$D$21*'Mortgage Calculator'!$D$15/12,2),0))</f>
        <v>0</v>
      </c>
      <c r="N552" s="36">
        <f>IF(B552="","",1-K552/'Mortgage Calculator'!$D$6)</f>
        <v>0</v>
      </c>
    </row>
    <row r="553" spans="2:14">
      <c r="B553" s="30">
        <f>IF(B552="","",IF(K552&gt;0.005,B552+1,""))</f>
        <v>0</v>
      </c>
      <c r="C553" s="31">
        <f>IF(B553="","",EDATE('Mortgage Calculator'!$D$10,B553-1))</f>
        <v>0</v>
      </c>
      <c r="D553" s="30">
        <f>IF(B553="","",INT((B553-1)/12)+1)</f>
        <v>0</v>
      </c>
      <c r="E553" s="32">
        <f>IF(B553="","",K552)</f>
        <v>0</v>
      </c>
      <c r="F553" s="32">
        <f>IF(B553="","",IF(B553&gt;='Mortgage Calculator'!$D$22,E553+I553,MIN('Mortgage Calculator'!$D$23,E553+I553)))</f>
        <v>0</v>
      </c>
      <c r="G553" s="33"/>
      <c r="H553" s="32">
        <f>IF(B553="","",MAX(0,MIN('Mortgage Calculator'!$D$17+N(G553),E553+I553-F553)))</f>
        <v>0</v>
      </c>
      <c r="I553" s="32">
        <f>IF(B553="","",ROUND(E553*'Mortgage Calculator'!$D$8/12,2))</f>
        <v>0</v>
      </c>
      <c r="J553" s="32">
        <f>IF(B553="","",F553+H553-I553)</f>
        <v>0</v>
      </c>
      <c r="K553" s="34">
        <f>IF(B553="","",ROUND(E553-J553,2))</f>
        <v>0</v>
      </c>
      <c r="L553" s="35">
        <f>IF(B553="","",L552+I553)</f>
        <v>0</v>
      </c>
      <c r="M553" s="32">
        <f>IF(B553="","",IF(AND('Mortgage Calculator'!$D$21/'Mortgage Calculator'!$D$6&gt;0.8,E553/'Mortgage Calculator'!$D$6&gt;0.78),ROUND('Mortgage Calculator'!$D$21*'Mortgage Calculator'!$D$15/12,2),0))</f>
        <v>0</v>
      </c>
      <c r="N553" s="36">
        <f>IF(B553="","",1-K553/'Mortgage Calculator'!$D$6)</f>
        <v>0</v>
      </c>
    </row>
    <row r="554" spans="2:14">
      <c r="B554" s="30">
        <f>IF(B553="","",IF(K553&gt;0.005,B553+1,""))</f>
        <v>0</v>
      </c>
      <c r="C554" s="31">
        <f>IF(B554="","",EDATE('Mortgage Calculator'!$D$10,B554-1))</f>
        <v>0</v>
      </c>
      <c r="D554" s="30">
        <f>IF(B554="","",INT((B554-1)/12)+1)</f>
        <v>0</v>
      </c>
      <c r="E554" s="32">
        <f>IF(B554="","",K553)</f>
        <v>0</v>
      </c>
      <c r="F554" s="32">
        <f>IF(B554="","",IF(B554&gt;='Mortgage Calculator'!$D$22,E554+I554,MIN('Mortgage Calculator'!$D$23,E554+I554)))</f>
        <v>0</v>
      </c>
      <c r="G554" s="33"/>
      <c r="H554" s="32">
        <f>IF(B554="","",MAX(0,MIN('Mortgage Calculator'!$D$17+N(G554),E554+I554-F554)))</f>
        <v>0</v>
      </c>
      <c r="I554" s="32">
        <f>IF(B554="","",ROUND(E554*'Mortgage Calculator'!$D$8/12,2))</f>
        <v>0</v>
      </c>
      <c r="J554" s="32">
        <f>IF(B554="","",F554+H554-I554)</f>
        <v>0</v>
      </c>
      <c r="K554" s="34">
        <f>IF(B554="","",ROUND(E554-J554,2))</f>
        <v>0</v>
      </c>
      <c r="L554" s="35">
        <f>IF(B554="","",L553+I554)</f>
        <v>0</v>
      </c>
      <c r="M554" s="32">
        <f>IF(B554="","",IF(AND('Mortgage Calculator'!$D$21/'Mortgage Calculator'!$D$6&gt;0.8,E554/'Mortgage Calculator'!$D$6&gt;0.78),ROUND('Mortgage Calculator'!$D$21*'Mortgage Calculator'!$D$15/12,2),0))</f>
        <v>0</v>
      </c>
      <c r="N554" s="36">
        <f>IF(B554="","",1-K554/'Mortgage Calculator'!$D$6)</f>
        <v>0</v>
      </c>
    </row>
    <row r="555" spans="2:14">
      <c r="B555" s="30">
        <f>IF(B554="","",IF(K554&gt;0.005,B554+1,""))</f>
        <v>0</v>
      </c>
      <c r="C555" s="31">
        <f>IF(B555="","",EDATE('Mortgage Calculator'!$D$10,B555-1))</f>
        <v>0</v>
      </c>
      <c r="D555" s="30">
        <f>IF(B555="","",INT((B555-1)/12)+1)</f>
        <v>0</v>
      </c>
      <c r="E555" s="32">
        <f>IF(B555="","",K554)</f>
        <v>0</v>
      </c>
      <c r="F555" s="32">
        <f>IF(B555="","",IF(B555&gt;='Mortgage Calculator'!$D$22,E555+I555,MIN('Mortgage Calculator'!$D$23,E555+I555)))</f>
        <v>0</v>
      </c>
      <c r="G555" s="33"/>
      <c r="H555" s="32">
        <f>IF(B555="","",MAX(0,MIN('Mortgage Calculator'!$D$17+N(G555),E555+I555-F555)))</f>
        <v>0</v>
      </c>
      <c r="I555" s="32">
        <f>IF(B555="","",ROUND(E555*'Mortgage Calculator'!$D$8/12,2))</f>
        <v>0</v>
      </c>
      <c r="J555" s="32">
        <f>IF(B555="","",F555+H555-I555)</f>
        <v>0</v>
      </c>
      <c r="K555" s="34">
        <f>IF(B555="","",ROUND(E555-J555,2))</f>
        <v>0</v>
      </c>
      <c r="L555" s="35">
        <f>IF(B555="","",L554+I555)</f>
        <v>0</v>
      </c>
      <c r="M555" s="32">
        <f>IF(B555="","",IF(AND('Mortgage Calculator'!$D$21/'Mortgage Calculator'!$D$6&gt;0.8,E555/'Mortgage Calculator'!$D$6&gt;0.78),ROUND('Mortgage Calculator'!$D$21*'Mortgage Calculator'!$D$15/12,2),0))</f>
        <v>0</v>
      </c>
      <c r="N555" s="36">
        <f>IF(B555="","",1-K555/'Mortgage Calculator'!$D$6)</f>
        <v>0</v>
      </c>
    </row>
    <row r="556" spans="2:14">
      <c r="B556" s="30">
        <f>IF(B555="","",IF(K555&gt;0.005,B555+1,""))</f>
        <v>0</v>
      </c>
      <c r="C556" s="31">
        <f>IF(B556="","",EDATE('Mortgage Calculator'!$D$10,B556-1))</f>
        <v>0</v>
      </c>
      <c r="D556" s="30">
        <f>IF(B556="","",INT((B556-1)/12)+1)</f>
        <v>0</v>
      </c>
      <c r="E556" s="32">
        <f>IF(B556="","",K555)</f>
        <v>0</v>
      </c>
      <c r="F556" s="32">
        <f>IF(B556="","",IF(B556&gt;='Mortgage Calculator'!$D$22,E556+I556,MIN('Mortgage Calculator'!$D$23,E556+I556)))</f>
        <v>0</v>
      </c>
      <c r="G556" s="33"/>
      <c r="H556" s="32">
        <f>IF(B556="","",MAX(0,MIN('Mortgage Calculator'!$D$17+N(G556),E556+I556-F556)))</f>
        <v>0</v>
      </c>
      <c r="I556" s="32">
        <f>IF(B556="","",ROUND(E556*'Mortgage Calculator'!$D$8/12,2))</f>
        <v>0</v>
      </c>
      <c r="J556" s="32">
        <f>IF(B556="","",F556+H556-I556)</f>
        <v>0</v>
      </c>
      <c r="K556" s="34">
        <f>IF(B556="","",ROUND(E556-J556,2))</f>
        <v>0</v>
      </c>
      <c r="L556" s="35">
        <f>IF(B556="","",L555+I556)</f>
        <v>0</v>
      </c>
      <c r="M556" s="32">
        <f>IF(B556="","",IF(AND('Mortgage Calculator'!$D$21/'Mortgage Calculator'!$D$6&gt;0.8,E556/'Mortgage Calculator'!$D$6&gt;0.78),ROUND('Mortgage Calculator'!$D$21*'Mortgage Calculator'!$D$15/12,2),0))</f>
        <v>0</v>
      </c>
      <c r="N556" s="36">
        <f>IF(B556="","",1-K556/'Mortgage Calculator'!$D$6)</f>
        <v>0</v>
      </c>
    </row>
    <row r="557" spans="2:14">
      <c r="B557" s="30">
        <f>IF(B556="","",IF(K556&gt;0.005,B556+1,""))</f>
        <v>0</v>
      </c>
      <c r="C557" s="31">
        <f>IF(B557="","",EDATE('Mortgage Calculator'!$D$10,B557-1))</f>
        <v>0</v>
      </c>
      <c r="D557" s="30">
        <f>IF(B557="","",INT((B557-1)/12)+1)</f>
        <v>0</v>
      </c>
      <c r="E557" s="32">
        <f>IF(B557="","",K556)</f>
        <v>0</v>
      </c>
      <c r="F557" s="32">
        <f>IF(B557="","",IF(B557&gt;='Mortgage Calculator'!$D$22,E557+I557,MIN('Mortgage Calculator'!$D$23,E557+I557)))</f>
        <v>0</v>
      </c>
      <c r="G557" s="33"/>
      <c r="H557" s="32">
        <f>IF(B557="","",MAX(0,MIN('Mortgage Calculator'!$D$17+N(G557),E557+I557-F557)))</f>
        <v>0</v>
      </c>
      <c r="I557" s="32">
        <f>IF(B557="","",ROUND(E557*'Mortgage Calculator'!$D$8/12,2))</f>
        <v>0</v>
      </c>
      <c r="J557" s="32">
        <f>IF(B557="","",F557+H557-I557)</f>
        <v>0</v>
      </c>
      <c r="K557" s="34">
        <f>IF(B557="","",ROUND(E557-J557,2))</f>
        <v>0</v>
      </c>
      <c r="L557" s="35">
        <f>IF(B557="","",L556+I557)</f>
        <v>0</v>
      </c>
      <c r="M557" s="32">
        <f>IF(B557="","",IF(AND('Mortgage Calculator'!$D$21/'Mortgage Calculator'!$D$6&gt;0.8,E557/'Mortgage Calculator'!$D$6&gt;0.78),ROUND('Mortgage Calculator'!$D$21*'Mortgage Calculator'!$D$15/12,2),0))</f>
        <v>0</v>
      </c>
      <c r="N557" s="36">
        <f>IF(B557="","",1-K557/'Mortgage Calculator'!$D$6)</f>
        <v>0</v>
      </c>
    </row>
    <row r="558" spans="2:14">
      <c r="B558" s="30">
        <f>IF(B557="","",IF(K557&gt;0.005,B557+1,""))</f>
        <v>0</v>
      </c>
      <c r="C558" s="31">
        <f>IF(B558="","",EDATE('Mortgage Calculator'!$D$10,B558-1))</f>
        <v>0</v>
      </c>
      <c r="D558" s="30">
        <f>IF(B558="","",INT((B558-1)/12)+1)</f>
        <v>0</v>
      </c>
      <c r="E558" s="32">
        <f>IF(B558="","",K557)</f>
        <v>0</v>
      </c>
      <c r="F558" s="32">
        <f>IF(B558="","",IF(B558&gt;='Mortgage Calculator'!$D$22,E558+I558,MIN('Mortgage Calculator'!$D$23,E558+I558)))</f>
        <v>0</v>
      </c>
      <c r="G558" s="33"/>
      <c r="H558" s="32">
        <f>IF(B558="","",MAX(0,MIN('Mortgage Calculator'!$D$17+N(G558),E558+I558-F558)))</f>
        <v>0</v>
      </c>
      <c r="I558" s="32">
        <f>IF(B558="","",ROUND(E558*'Mortgage Calculator'!$D$8/12,2))</f>
        <v>0</v>
      </c>
      <c r="J558" s="32">
        <f>IF(B558="","",F558+H558-I558)</f>
        <v>0</v>
      </c>
      <c r="K558" s="34">
        <f>IF(B558="","",ROUND(E558-J558,2))</f>
        <v>0</v>
      </c>
      <c r="L558" s="35">
        <f>IF(B558="","",L557+I558)</f>
        <v>0</v>
      </c>
      <c r="M558" s="32">
        <f>IF(B558="","",IF(AND('Mortgage Calculator'!$D$21/'Mortgage Calculator'!$D$6&gt;0.8,E558/'Mortgage Calculator'!$D$6&gt;0.78),ROUND('Mortgage Calculator'!$D$21*'Mortgage Calculator'!$D$15/12,2),0))</f>
        <v>0</v>
      </c>
      <c r="N558" s="36">
        <f>IF(B558="","",1-K558/'Mortgage Calculator'!$D$6)</f>
        <v>0</v>
      </c>
    </row>
    <row r="559" spans="2:14">
      <c r="B559" s="30">
        <f>IF(B558="","",IF(K558&gt;0.005,B558+1,""))</f>
        <v>0</v>
      </c>
      <c r="C559" s="31">
        <f>IF(B559="","",EDATE('Mortgage Calculator'!$D$10,B559-1))</f>
        <v>0</v>
      </c>
      <c r="D559" s="30">
        <f>IF(B559="","",INT((B559-1)/12)+1)</f>
        <v>0</v>
      </c>
      <c r="E559" s="32">
        <f>IF(B559="","",K558)</f>
        <v>0</v>
      </c>
      <c r="F559" s="32">
        <f>IF(B559="","",IF(B559&gt;='Mortgage Calculator'!$D$22,E559+I559,MIN('Mortgage Calculator'!$D$23,E559+I559)))</f>
        <v>0</v>
      </c>
      <c r="G559" s="33"/>
      <c r="H559" s="32">
        <f>IF(B559="","",MAX(0,MIN('Mortgage Calculator'!$D$17+N(G559),E559+I559-F559)))</f>
        <v>0</v>
      </c>
      <c r="I559" s="32">
        <f>IF(B559="","",ROUND(E559*'Mortgage Calculator'!$D$8/12,2))</f>
        <v>0</v>
      </c>
      <c r="J559" s="32">
        <f>IF(B559="","",F559+H559-I559)</f>
        <v>0</v>
      </c>
      <c r="K559" s="34">
        <f>IF(B559="","",ROUND(E559-J559,2))</f>
        <v>0</v>
      </c>
      <c r="L559" s="35">
        <f>IF(B559="","",L558+I559)</f>
        <v>0</v>
      </c>
      <c r="M559" s="32">
        <f>IF(B559="","",IF(AND('Mortgage Calculator'!$D$21/'Mortgage Calculator'!$D$6&gt;0.8,E559/'Mortgage Calculator'!$D$6&gt;0.78),ROUND('Mortgage Calculator'!$D$21*'Mortgage Calculator'!$D$15/12,2),0))</f>
        <v>0</v>
      </c>
      <c r="N559" s="36">
        <f>IF(B559="","",1-K559/'Mortgage Calculator'!$D$6)</f>
        <v>0</v>
      </c>
    </row>
    <row r="560" spans="2:14">
      <c r="B560" s="30">
        <f>IF(B559="","",IF(K559&gt;0.005,B559+1,""))</f>
        <v>0</v>
      </c>
      <c r="C560" s="31">
        <f>IF(B560="","",EDATE('Mortgage Calculator'!$D$10,B560-1))</f>
        <v>0</v>
      </c>
      <c r="D560" s="30">
        <f>IF(B560="","",INT((B560-1)/12)+1)</f>
        <v>0</v>
      </c>
      <c r="E560" s="32">
        <f>IF(B560="","",K559)</f>
        <v>0</v>
      </c>
      <c r="F560" s="32">
        <f>IF(B560="","",IF(B560&gt;='Mortgage Calculator'!$D$22,E560+I560,MIN('Mortgage Calculator'!$D$23,E560+I560)))</f>
        <v>0</v>
      </c>
      <c r="G560" s="33"/>
      <c r="H560" s="32">
        <f>IF(B560="","",MAX(0,MIN('Mortgage Calculator'!$D$17+N(G560),E560+I560-F560)))</f>
        <v>0</v>
      </c>
      <c r="I560" s="32">
        <f>IF(B560="","",ROUND(E560*'Mortgage Calculator'!$D$8/12,2))</f>
        <v>0</v>
      </c>
      <c r="J560" s="32">
        <f>IF(B560="","",F560+H560-I560)</f>
        <v>0</v>
      </c>
      <c r="K560" s="34">
        <f>IF(B560="","",ROUND(E560-J560,2))</f>
        <v>0</v>
      </c>
      <c r="L560" s="35">
        <f>IF(B560="","",L559+I560)</f>
        <v>0</v>
      </c>
      <c r="M560" s="32">
        <f>IF(B560="","",IF(AND('Mortgage Calculator'!$D$21/'Mortgage Calculator'!$D$6&gt;0.8,E560/'Mortgage Calculator'!$D$6&gt;0.78),ROUND('Mortgage Calculator'!$D$21*'Mortgage Calculator'!$D$15/12,2),0))</f>
        <v>0</v>
      </c>
      <c r="N560" s="36">
        <f>IF(B560="","",1-K560/'Mortgage Calculator'!$D$6)</f>
        <v>0</v>
      </c>
    </row>
    <row r="561" spans="2:14">
      <c r="B561" s="30">
        <f>IF(B560="","",IF(K560&gt;0.005,B560+1,""))</f>
        <v>0</v>
      </c>
      <c r="C561" s="31">
        <f>IF(B561="","",EDATE('Mortgage Calculator'!$D$10,B561-1))</f>
        <v>0</v>
      </c>
      <c r="D561" s="30">
        <f>IF(B561="","",INT((B561-1)/12)+1)</f>
        <v>0</v>
      </c>
      <c r="E561" s="32">
        <f>IF(B561="","",K560)</f>
        <v>0</v>
      </c>
      <c r="F561" s="32">
        <f>IF(B561="","",IF(B561&gt;='Mortgage Calculator'!$D$22,E561+I561,MIN('Mortgage Calculator'!$D$23,E561+I561)))</f>
        <v>0</v>
      </c>
      <c r="G561" s="33"/>
      <c r="H561" s="32">
        <f>IF(B561="","",MAX(0,MIN('Mortgage Calculator'!$D$17+N(G561),E561+I561-F561)))</f>
        <v>0</v>
      </c>
      <c r="I561" s="32">
        <f>IF(B561="","",ROUND(E561*'Mortgage Calculator'!$D$8/12,2))</f>
        <v>0</v>
      </c>
      <c r="J561" s="32">
        <f>IF(B561="","",F561+H561-I561)</f>
        <v>0</v>
      </c>
      <c r="K561" s="34">
        <f>IF(B561="","",ROUND(E561-J561,2))</f>
        <v>0</v>
      </c>
      <c r="L561" s="35">
        <f>IF(B561="","",L560+I561)</f>
        <v>0</v>
      </c>
      <c r="M561" s="32">
        <f>IF(B561="","",IF(AND('Mortgage Calculator'!$D$21/'Mortgage Calculator'!$D$6&gt;0.8,E561/'Mortgage Calculator'!$D$6&gt;0.78),ROUND('Mortgage Calculator'!$D$21*'Mortgage Calculator'!$D$15/12,2),0))</f>
        <v>0</v>
      </c>
      <c r="N561" s="36">
        <f>IF(B561="","",1-K561/'Mortgage Calculator'!$D$6)</f>
        <v>0</v>
      </c>
    </row>
    <row r="562" spans="2:14">
      <c r="B562" s="30">
        <f>IF(B561="","",IF(K561&gt;0.005,B561+1,""))</f>
        <v>0</v>
      </c>
      <c r="C562" s="31">
        <f>IF(B562="","",EDATE('Mortgage Calculator'!$D$10,B562-1))</f>
        <v>0</v>
      </c>
      <c r="D562" s="30">
        <f>IF(B562="","",INT((B562-1)/12)+1)</f>
        <v>0</v>
      </c>
      <c r="E562" s="32">
        <f>IF(B562="","",K561)</f>
        <v>0</v>
      </c>
      <c r="F562" s="32">
        <f>IF(B562="","",IF(B562&gt;='Mortgage Calculator'!$D$22,E562+I562,MIN('Mortgage Calculator'!$D$23,E562+I562)))</f>
        <v>0</v>
      </c>
      <c r="G562" s="33"/>
      <c r="H562" s="32">
        <f>IF(B562="","",MAX(0,MIN('Mortgage Calculator'!$D$17+N(G562),E562+I562-F562)))</f>
        <v>0</v>
      </c>
      <c r="I562" s="32">
        <f>IF(B562="","",ROUND(E562*'Mortgage Calculator'!$D$8/12,2))</f>
        <v>0</v>
      </c>
      <c r="J562" s="32">
        <f>IF(B562="","",F562+H562-I562)</f>
        <v>0</v>
      </c>
      <c r="K562" s="34">
        <f>IF(B562="","",ROUND(E562-J562,2))</f>
        <v>0</v>
      </c>
      <c r="L562" s="35">
        <f>IF(B562="","",L561+I562)</f>
        <v>0</v>
      </c>
      <c r="M562" s="32">
        <f>IF(B562="","",IF(AND('Mortgage Calculator'!$D$21/'Mortgage Calculator'!$D$6&gt;0.8,E562/'Mortgage Calculator'!$D$6&gt;0.78),ROUND('Mortgage Calculator'!$D$21*'Mortgage Calculator'!$D$15/12,2),0))</f>
        <v>0</v>
      </c>
      <c r="N562" s="36">
        <f>IF(B562="","",1-K562/'Mortgage Calculator'!$D$6)</f>
        <v>0</v>
      </c>
    </row>
    <row r="563" spans="2:14">
      <c r="B563" s="30">
        <f>IF(B562="","",IF(K562&gt;0.005,B562+1,""))</f>
        <v>0</v>
      </c>
      <c r="C563" s="31">
        <f>IF(B563="","",EDATE('Mortgage Calculator'!$D$10,B563-1))</f>
        <v>0</v>
      </c>
      <c r="D563" s="30">
        <f>IF(B563="","",INT((B563-1)/12)+1)</f>
        <v>0</v>
      </c>
      <c r="E563" s="32">
        <f>IF(B563="","",K562)</f>
        <v>0</v>
      </c>
      <c r="F563" s="32">
        <f>IF(B563="","",IF(B563&gt;='Mortgage Calculator'!$D$22,E563+I563,MIN('Mortgage Calculator'!$D$23,E563+I563)))</f>
        <v>0</v>
      </c>
      <c r="G563" s="33"/>
      <c r="H563" s="32">
        <f>IF(B563="","",MAX(0,MIN('Mortgage Calculator'!$D$17+N(G563),E563+I563-F563)))</f>
        <v>0</v>
      </c>
      <c r="I563" s="32">
        <f>IF(B563="","",ROUND(E563*'Mortgage Calculator'!$D$8/12,2))</f>
        <v>0</v>
      </c>
      <c r="J563" s="32">
        <f>IF(B563="","",F563+H563-I563)</f>
        <v>0</v>
      </c>
      <c r="K563" s="34">
        <f>IF(B563="","",ROUND(E563-J563,2))</f>
        <v>0</v>
      </c>
      <c r="L563" s="35">
        <f>IF(B563="","",L562+I563)</f>
        <v>0</v>
      </c>
      <c r="M563" s="32">
        <f>IF(B563="","",IF(AND('Mortgage Calculator'!$D$21/'Mortgage Calculator'!$D$6&gt;0.8,E563/'Mortgage Calculator'!$D$6&gt;0.78),ROUND('Mortgage Calculator'!$D$21*'Mortgage Calculator'!$D$15/12,2),0))</f>
        <v>0</v>
      </c>
      <c r="N563" s="36">
        <f>IF(B563="","",1-K563/'Mortgage Calculator'!$D$6)</f>
        <v>0</v>
      </c>
    </row>
    <row r="564" spans="2:14">
      <c r="B564" s="30">
        <f>IF(B563="","",IF(K563&gt;0.005,B563+1,""))</f>
        <v>0</v>
      </c>
      <c r="C564" s="31">
        <f>IF(B564="","",EDATE('Mortgage Calculator'!$D$10,B564-1))</f>
        <v>0</v>
      </c>
      <c r="D564" s="30">
        <f>IF(B564="","",INT((B564-1)/12)+1)</f>
        <v>0</v>
      </c>
      <c r="E564" s="32">
        <f>IF(B564="","",K563)</f>
        <v>0</v>
      </c>
      <c r="F564" s="32">
        <f>IF(B564="","",IF(B564&gt;='Mortgage Calculator'!$D$22,E564+I564,MIN('Mortgage Calculator'!$D$23,E564+I564)))</f>
        <v>0</v>
      </c>
      <c r="G564" s="33"/>
      <c r="H564" s="32">
        <f>IF(B564="","",MAX(0,MIN('Mortgage Calculator'!$D$17+N(G564),E564+I564-F564)))</f>
        <v>0</v>
      </c>
      <c r="I564" s="32">
        <f>IF(B564="","",ROUND(E564*'Mortgage Calculator'!$D$8/12,2))</f>
        <v>0</v>
      </c>
      <c r="J564" s="32">
        <f>IF(B564="","",F564+H564-I564)</f>
        <v>0</v>
      </c>
      <c r="K564" s="34">
        <f>IF(B564="","",ROUND(E564-J564,2))</f>
        <v>0</v>
      </c>
      <c r="L564" s="35">
        <f>IF(B564="","",L563+I564)</f>
        <v>0</v>
      </c>
      <c r="M564" s="32">
        <f>IF(B564="","",IF(AND('Mortgage Calculator'!$D$21/'Mortgage Calculator'!$D$6&gt;0.8,E564/'Mortgage Calculator'!$D$6&gt;0.78),ROUND('Mortgage Calculator'!$D$21*'Mortgage Calculator'!$D$15/12,2),0))</f>
        <v>0</v>
      </c>
      <c r="N564" s="36">
        <f>IF(B564="","",1-K564/'Mortgage Calculator'!$D$6)</f>
        <v>0</v>
      </c>
    </row>
    <row r="565" spans="2:14">
      <c r="B565" s="30">
        <f>IF(B564="","",IF(K564&gt;0.005,B564+1,""))</f>
        <v>0</v>
      </c>
      <c r="C565" s="31">
        <f>IF(B565="","",EDATE('Mortgage Calculator'!$D$10,B565-1))</f>
        <v>0</v>
      </c>
      <c r="D565" s="30">
        <f>IF(B565="","",INT((B565-1)/12)+1)</f>
        <v>0</v>
      </c>
      <c r="E565" s="32">
        <f>IF(B565="","",K564)</f>
        <v>0</v>
      </c>
      <c r="F565" s="32">
        <f>IF(B565="","",IF(B565&gt;='Mortgage Calculator'!$D$22,E565+I565,MIN('Mortgage Calculator'!$D$23,E565+I565)))</f>
        <v>0</v>
      </c>
      <c r="G565" s="33"/>
      <c r="H565" s="32">
        <f>IF(B565="","",MAX(0,MIN('Mortgage Calculator'!$D$17+N(G565),E565+I565-F565)))</f>
        <v>0</v>
      </c>
      <c r="I565" s="32">
        <f>IF(B565="","",ROUND(E565*'Mortgage Calculator'!$D$8/12,2))</f>
        <v>0</v>
      </c>
      <c r="J565" s="32">
        <f>IF(B565="","",F565+H565-I565)</f>
        <v>0</v>
      </c>
      <c r="K565" s="34">
        <f>IF(B565="","",ROUND(E565-J565,2))</f>
        <v>0</v>
      </c>
      <c r="L565" s="35">
        <f>IF(B565="","",L564+I565)</f>
        <v>0</v>
      </c>
      <c r="M565" s="32">
        <f>IF(B565="","",IF(AND('Mortgage Calculator'!$D$21/'Mortgage Calculator'!$D$6&gt;0.8,E565/'Mortgage Calculator'!$D$6&gt;0.78),ROUND('Mortgage Calculator'!$D$21*'Mortgage Calculator'!$D$15/12,2),0))</f>
        <v>0</v>
      </c>
      <c r="N565" s="36">
        <f>IF(B565="","",1-K565/'Mortgage Calculator'!$D$6)</f>
        <v>0</v>
      </c>
    </row>
    <row r="566" spans="2:14">
      <c r="B566" s="30">
        <f>IF(B565="","",IF(K565&gt;0.005,B565+1,""))</f>
        <v>0</v>
      </c>
      <c r="C566" s="31">
        <f>IF(B566="","",EDATE('Mortgage Calculator'!$D$10,B566-1))</f>
        <v>0</v>
      </c>
      <c r="D566" s="30">
        <f>IF(B566="","",INT((B566-1)/12)+1)</f>
        <v>0</v>
      </c>
      <c r="E566" s="32">
        <f>IF(B566="","",K565)</f>
        <v>0</v>
      </c>
      <c r="F566" s="32">
        <f>IF(B566="","",IF(B566&gt;='Mortgage Calculator'!$D$22,E566+I566,MIN('Mortgage Calculator'!$D$23,E566+I566)))</f>
        <v>0</v>
      </c>
      <c r="G566" s="33"/>
      <c r="H566" s="32">
        <f>IF(B566="","",MAX(0,MIN('Mortgage Calculator'!$D$17+N(G566),E566+I566-F566)))</f>
        <v>0</v>
      </c>
      <c r="I566" s="32">
        <f>IF(B566="","",ROUND(E566*'Mortgage Calculator'!$D$8/12,2))</f>
        <v>0</v>
      </c>
      <c r="J566" s="32">
        <f>IF(B566="","",F566+H566-I566)</f>
        <v>0</v>
      </c>
      <c r="K566" s="34">
        <f>IF(B566="","",ROUND(E566-J566,2))</f>
        <v>0</v>
      </c>
      <c r="L566" s="35">
        <f>IF(B566="","",L565+I566)</f>
        <v>0</v>
      </c>
      <c r="M566" s="32">
        <f>IF(B566="","",IF(AND('Mortgage Calculator'!$D$21/'Mortgage Calculator'!$D$6&gt;0.8,E566/'Mortgage Calculator'!$D$6&gt;0.78),ROUND('Mortgage Calculator'!$D$21*'Mortgage Calculator'!$D$15/12,2),0))</f>
        <v>0</v>
      </c>
      <c r="N566" s="36">
        <f>IF(B566="","",1-K566/'Mortgage Calculator'!$D$6)</f>
        <v>0</v>
      </c>
    </row>
    <row r="567" spans="2:14">
      <c r="B567" s="30">
        <f>IF(B566="","",IF(K566&gt;0.005,B566+1,""))</f>
        <v>0</v>
      </c>
      <c r="C567" s="31">
        <f>IF(B567="","",EDATE('Mortgage Calculator'!$D$10,B567-1))</f>
        <v>0</v>
      </c>
      <c r="D567" s="30">
        <f>IF(B567="","",INT((B567-1)/12)+1)</f>
        <v>0</v>
      </c>
      <c r="E567" s="32">
        <f>IF(B567="","",K566)</f>
        <v>0</v>
      </c>
      <c r="F567" s="32">
        <f>IF(B567="","",IF(B567&gt;='Mortgage Calculator'!$D$22,E567+I567,MIN('Mortgage Calculator'!$D$23,E567+I567)))</f>
        <v>0</v>
      </c>
      <c r="G567" s="33"/>
      <c r="H567" s="32">
        <f>IF(B567="","",MAX(0,MIN('Mortgage Calculator'!$D$17+N(G567),E567+I567-F567)))</f>
        <v>0</v>
      </c>
      <c r="I567" s="32">
        <f>IF(B567="","",ROUND(E567*'Mortgage Calculator'!$D$8/12,2))</f>
        <v>0</v>
      </c>
      <c r="J567" s="32">
        <f>IF(B567="","",F567+H567-I567)</f>
        <v>0</v>
      </c>
      <c r="K567" s="34">
        <f>IF(B567="","",ROUND(E567-J567,2))</f>
        <v>0</v>
      </c>
      <c r="L567" s="35">
        <f>IF(B567="","",L566+I567)</f>
        <v>0</v>
      </c>
      <c r="M567" s="32">
        <f>IF(B567="","",IF(AND('Mortgage Calculator'!$D$21/'Mortgage Calculator'!$D$6&gt;0.8,E567/'Mortgage Calculator'!$D$6&gt;0.78),ROUND('Mortgage Calculator'!$D$21*'Mortgage Calculator'!$D$15/12,2),0))</f>
        <v>0</v>
      </c>
      <c r="N567" s="36">
        <f>IF(B567="","",1-K567/'Mortgage Calculator'!$D$6)</f>
        <v>0</v>
      </c>
    </row>
    <row r="568" spans="2:14">
      <c r="B568" s="30">
        <f>IF(B567="","",IF(K567&gt;0.005,B567+1,""))</f>
        <v>0</v>
      </c>
      <c r="C568" s="31">
        <f>IF(B568="","",EDATE('Mortgage Calculator'!$D$10,B568-1))</f>
        <v>0</v>
      </c>
      <c r="D568" s="30">
        <f>IF(B568="","",INT((B568-1)/12)+1)</f>
        <v>0</v>
      </c>
      <c r="E568" s="32">
        <f>IF(B568="","",K567)</f>
        <v>0</v>
      </c>
      <c r="F568" s="32">
        <f>IF(B568="","",IF(B568&gt;='Mortgage Calculator'!$D$22,E568+I568,MIN('Mortgage Calculator'!$D$23,E568+I568)))</f>
        <v>0</v>
      </c>
      <c r="G568" s="33"/>
      <c r="H568" s="32">
        <f>IF(B568="","",MAX(0,MIN('Mortgage Calculator'!$D$17+N(G568),E568+I568-F568)))</f>
        <v>0</v>
      </c>
      <c r="I568" s="32">
        <f>IF(B568="","",ROUND(E568*'Mortgage Calculator'!$D$8/12,2))</f>
        <v>0</v>
      </c>
      <c r="J568" s="32">
        <f>IF(B568="","",F568+H568-I568)</f>
        <v>0</v>
      </c>
      <c r="K568" s="34">
        <f>IF(B568="","",ROUND(E568-J568,2))</f>
        <v>0</v>
      </c>
      <c r="L568" s="35">
        <f>IF(B568="","",L567+I568)</f>
        <v>0</v>
      </c>
      <c r="M568" s="32">
        <f>IF(B568="","",IF(AND('Mortgage Calculator'!$D$21/'Mortgage Calculator'!$D$6&gt;0.8,E568/'Mortgage Calculator'!$D$6&gt;0.78),ROUND('Mortgage Calculator'!$D$21*'Mortgage Calculator'!$D$15/12,2),0))</f>
        <v>0</v>
      </c>
      <c r="N568" s="36">
        <f>IF(B568="","",1-K568/'Mortgage Calculator'!$D$6)</f>
        <v>0</v>
      </c>
    </row>
    <row r="569" spans="2:14">
      <c r="B569" s="30">
        <f>IF(B568="","",IF(K568&gt;0.005,B568+1,""))</f>
        <v>0</v>
      </c>
      <c r="C569" s="31">
        <f>IF(B569="","",EDATE('Mortgage Calculator'!$D$10,B569-1))</f>
        <v>0</v>
      </c>
      <c r="D569" s="30">
        <f>IF(B569="","",INT((B569-1)/12)+1)</f>
        <v>0</v>
      </c>
      <c r="E569" s="32">
        <f>IF(B569="","",K568)</f>
        <v>0</v>
      </c>
      <c r="F569" s="32">
        <f>IF(B569="","",IF(B569&gt;='Mortgage Calculator'!$D$22,E569+I569,MIN('Mortgage Calculator'!$D$23,E569+I569)))</f>
        <v>0</v>
      </c>
      <c r="G569" s="33"/>
      <c r="H569" s="32">
        <f>IF(B569="","",MAX(0,MIN('Mortgage Calculator'!$D$17+N(G569),E569+I569-F569)))</f>
        <v>0</v>
      </c>
      <c r="I569" s="32">
        <f>IF(B569="","",ROUND(E569*'Mortgage Calculator'!$D$8/12,2))</f>
        <v>0</v>
      </c>
      <c r="J569" s="32">
        <f>IF(B569="","",F569+H569-I569)</f>
        <v>0</v>
      </c>
      <c r="K569" s="34">
        <f>IF(B569="","",ROUND(E569-J569,2))</f>
        <v>0</v>
      </c>
      <c r="L569" s="35">
        <f>IF(B569="","",L568+I569)</f>
        <v>0</v>
      </c>
      <c r="M569" s="32">
        <f>IF(B569="","",IF(AND('Mortgage Calculator'!$D$21/'Mortgage Calculator'!$D$6&gt;0.8,E569/'Mortgage Calculator'!$D$6&gt;0.78),ROUND('Mortgage Calculator'!$D$21*'Mortgage Calculator'!$D$15/12,2),0))</f>
        <v>0</v>
      </c>
      <c r="N569" s="36">
        <f>IF(B569="","",1-K569/'Mortgage Calculator'!$D$6)</f>
        <v>0</v>
      </c>
    </row>
    <row r="570" spans="2:14">
      <c r="B570" s="30">
        <f>IF(B569="","",IF(K569&gt;0.005,B569+1,""))</f>
        <v>0</v>
      </c>
      <c r="C570" s="31">
        <f>IF(B570="","",EDATE('Mortgage Calculator'!$D$10,B570-1))</f>
        <v>0</v>
      </c>
      <c r="D570" s="30">
        <f>IF(B570="","",INT((B570-1)/12)+1)</f>
        <v>0</v>
      </c>
      <c r="E570" s="32">
        <f>IF(B570="","",K569)</f>
        <v>0</v>
      </c>
      <c r="F570" s="32">
        <f>IF(B570="","",IF(B570&gt;='Mortgage Calculator'!$D$22,E570+I570,MIN('Mortgage Calculator'!$D$23,E570+I570)))</f>
        <v>0</v>
      </c>
      <c r="G570" s="33"/>
      <c r="H570" s="32">
        <f>IF(B570="","",MAX(0,MIN('Mortgage Calculator'!$D$17+N(G570),E570+I570-F570)))</f>
        <v>0</v>
      </c>
      <c r="I570" s="32">
        <f>IF(B570="","",ROUND(E570*'Mortgage Calculator'!$D$8/12,2))</f>
        <v>0</v>
      </c>
      <c r="J570" s="32">
        <f>IF(B570="","",F570+H570-I570)</f>
        <v>0</v>
      </c>
      <c r="K570" s="34">
        <f>IF(B570="","",ROUND(E570-J570,2))</f>
        <v>0</v>
      </c>
      <c r="L570" s="35">
        <f>IF(B570="","",L569+I570)</f>
        <v>0</v>
      </c>
      <c r="M570" s="32">
        <f>IF(B570="","",IF(AND('Mortgage Calculator'!$D$21/'Mortgage Calculator'!$D$6&gt;0.8,E570/'Mortgage Calculator'!$D$6&gt;0.78),ROUND('Mortgage Calculator'!$D$21*'Mortgage Calculator'!$D$15/12,2),0))</f>
        <v>0</v>
      </c>
      <c r="N570" s="36">
        <f>IF(B570="","",1-K570/'Mortgage Calculator'!$D$6)</f>
        <v>0</v>
      </c>
    </row>
    <row r="571" spans="2:14">
      <c r="B571" s="30">
        <f>IF(B570="","",IF(K570&gt;0.005,B570+1,""))</f>
        <v>0</v>
      </c>
      <c r="C571" s="31">
        <f>IF(B571="","",EDATE('Mortgage Calculator'!$D$10,B571-1))</f>
        <v>0</v>
      </c>
      <c r="D571" s="30">
        <f>IF(B571="","",INT((B571-1)/12)+1)</f>
        <v>0</v>
      </c>
      <c r="E571" s="32">
        <f>IF(B571="","",K570)</f>
        <v>0</v>
      </c>
      <c r="F571" s="32">
        <f>IF(B571="","",IF(B571&gt;='Mortgage Calculator'!$D$22,E571+I571,MIN('Mortgage Calculator'!$D$23,E571+I571)))</f>
        <v>0</v>
      </c>
      <c r="G571" s="33"/>
      <c r="H571" s="32">
        <f>IF(B571="","",MAX(0,MIN('Mortgage Calculator'!$D$17+N(G571),E571+I571-F571)))</f>
        <v>0</v>
      </c>
      <c r="I571" s="32">
        <f>IF(B571="","",ROUND(E571*'Mortgage Calculator'!$D$8/12,2))</f>
        <v>0</v>
      </c>
      <c r="J571" s="32">
        <f>IF(B571="","",F571+H571-I571)</f>
        <v>0</v>
      </c>
      <c r="K571" s="34">
        <f>IF(B571="","",ROUND(E571-J571,2))</f>
        <v>0</v>
      </c>
      <c r="L571" s="35">
        <f>IF(B571="","",L570+I571)</f>
        <v>0</v>
      </c>
      <c r="M571" s="32">
        <f>IF(B571="","",IF(AND('Mortgage Calculator'!$D$21/'Mortgage Calculator'!$D$6&gt;0.8,E571/'Mortgage Calculator'!$D$6&gt;0.78),ROUND('Mortgage Calculator'!$D$21*'Mortgage Calculator'!$D$15/12,2),0))</f>
        <v>0</v>
      </c>
      <c r="N571" s="36">
        <f>IF(B571="","",1-K571/'Mortgage Calculator'!$D$6)</f>
        <v>0</v>
      </c>
    </row>
    <row r="572" spans="2:14">
      <c r="B572" s="30">
        <f>IF(B571="","",IF(K571&gt;0.005,B571+1,""))</f>
        <v>0</v>
      </c>
      <c r="C572" s="31">
        <f>IF(B572="","",EDATE('Mortgage Calculator'!$D$10,B572-1))</f>
        <v>0</v>
      </c>
      <c r="D572" s="30">
        <f>IF(B572="","",INT((B572-1)/12)+1)</f>
        <v>0</v>
      </c>
      <c r="E572" s="32">
        <f>IF(B572="","",K571)</f>
        <v>0</v>
      </c>
      <c r="F572" s="32">
        <f>IF(B572="","",IF(B572&gt;='Mortgage Calculator'!$D$22,E572+I572,MIN('Mortgage Calculator'!$D$23,E572+I572)))</f>
        <v>0</v>
      </c>
      <c r="G572" s="33"/>
      <c r="H572" s="32">
        <f>IF(B572="","",MAX(0,MIN('Mortgage Calculator'!$D$17+N(G572),E572+I572-F572)))</f>
        <v>0</v>
      </c>
      <c r="I572" s="32">
        <f>IF(B572="","",ROUND(E572*'Mortgage Calculator'!$D$8/12,2))</f>
        <v>0</v>
      </c>
      <c r="J572" s="32">
        <f>IF(B572="","",F572+H572-I572)</f>
        <v>0</v>
      </c>
      <c r="K572" s="34">
        <f>IF(B572="","",ROUND(E572-J572,2))</f>
        <v>0</v>
      </c>
      <c r="L572" s="35">
        <f>IF(B572="","",L571+I572)</f>
        <v>0</v>
      </c>
      <c r="M572" s="32">
        <f>IF(B572="","",IF(AND('Mortgage Calculator'!$D$21/'Mortgage Calculator'!$D$6&gt;0.8,E572/'Mortgage Calculator'!$D$6&gt;0.78),ROUND('Mortgage Calculator'!$D$21*'Mortgage Calculator'!$D$15/12,2),0))</f>
        <v>0</v>
      </c>
      <c r="N572" s="36">
        <f>IF(B572="","",1-K572/'Mortgage Calculator'!$D$6)</f>
        <v>0</v>
      </c>
    </row>
    <row r="573" spans="2:14">
      <c r="B573" s="30">
        <f>IF(B572="","",IF(K572&gt;0.005,B572+1,""))</f>
        <v>0</v>
      </c>
      <c r="C573" s="31">
        <f>IF(B573="","",EDATE('Mortgage Calculator'!$D$10,B573-1))</f>
        <v>0</v>
      </c>
      <c r="D573" s="30">
        <f>IF(B573="","",INT((B573-1)/12)+1)</f>
        <v>0</v>
      </c>
      <c r="E573" s="32">
        <f>IF(B573="","",K572)</f>
        <v>0</v>
      </c>
      <c r="F573" s="32">
        <f>IF(B573="","",IF(B573&gt;='Mortgage Calculator'!$D$22,E573+I573,MIN('Mortgage Calculator'!$D$23,E573+I573)))</f>
        <v>0</v>
      </c>
      <c r="G573" s="33"/>
      <c r="H573" s="32">
        <f>IF(B573="","",MAX(0,MIN('Mortgage Calculator'!$D$17+N(G573),E573+I573-F573)))</f>
        <v>0</v>
      </c>
      <c r="I573" s="32">
        <f>IF(B573="","",ROUND(E573*'Mortgage Calculator'!$D$8/12,2))</f>
        <v>0</v>
      </c>
      <c r="J573" s="32">
        <f>IF(B573="","",F573+H573-I573)</f>
        <v>0</v>
      </c>
      <c r="K573" s="34">
        <f>IF(B573="","",ROUND(E573-J573,2))</f>
        <v>0</v>
      </c>
      <c r="L573" s="35">
        <f>IF(B573="","",L572+I573)</f>
        <v>0</v>
      </c>
      <c r="M573" s="32">
        <f>IF(B573="","",IF(AND('Mortgage Calculator'!$D$21/'Mortgage Calculator'!$D$6&gt;0.8,E573/'Mortgage Calculator'!$D$6&gt;0.78),ROUND('Mortgage Calculator'!$D$21*'Mortgage Calculator'!$D$15/12,2),0))</f>
        <v>0</v>
      </c>
      <c r="N573" s="36">
        <f>IF(B573="","",1-K573/'Mortgage Calculator'!$D$6)</f>
        <v>0</v>
      </c>
    </row>
    <row r="574" spans="2:14">
      <c r="B574" s="30">
        <f>IF(B573="","",IF(K573&gt;0.005,B573+1,""))</f>
        <v>0</v>
      </c>
      <c r="C574" s="31">
        <f>IF(B574="","",EDATE('Mortgage Calculator'!$D$10,B574-1))</f>
        <v>0</v>
      </c>
      <c r="D574" s="30">
        <f>IF(B574="","",INT((B574-1)/12)+1)</f>
        <v>0</v>
      </c>
      <c r="E574" s="32">
        <f>IF(B574="","",K573)</f>
        <v>0</v>
      </c>
      <c r="F574" s="32">
        <f>IF(B574="","",IF(B574&gt;='Mortgage Calculator'!$D$22,E574+I574,MIN('Mortgage Calculator'!$D$23,E574+I574)))</f>
        <v>0</v>
      </c>
      <c r="G574" s="33"/>
      <c r="H574" s="32">
        <f>IF(B574="","",MAX(0,MIN('Mortgage Calculator'!$D$17+N(G574),E574+I574-F574)))</f>
        <v>0</v>
      </c>
      <c r="I574" s="32">
        <f>IF(B574="","",ROUND(E574*'Mortgage Calculator'!$D$8/12,2))</f>
        <v>0</v>
      </c>
      <c r="J574" s="32">
        <f>IF(B574="","",F574+H574-I574)</f>
        <v>0</v>
      </c>
      <c r="K574" s="34">
        <f>IF(B574="","",ROUND(E574-J574,2))</f>
        <v>0</v>
      </c>
      <c r="L574" s="35">
        <f>IF(B574="","",L573+I574)</f>
        <v>0</v>
      </c>
      <c r="M574" s="32">
        <f>IF(B574="","",IF(AND('Mortgage Calculator'!$D$21/'Mortgage Calculator'!$D$6&gt;0.8,E574/'Mortgage Calculator'!$D$6&gt;0.78),ROUND('Mortgage Calculator'!$D$21*'Mortgage Calculator'!$D$15/12,2),0))</f>
        <v>0</v>
      </c>
      <c r="N574" s="36">
        <f>IF(B574="","",1-K574/'Mortgage Calculator'!$D$6)</f>
        <v>0</v>
      </c>
    </row>
    <row r="575" spans="2:14">
      <c r="B575" s="30">
        <f>IF(B574="","",IF(K574&gt;0.005,B574+1,""))</f>
        <v>0</v>
      </c>
      <c r="C575" s="31">
        <f>IF(B575="","",EDATE('Mortgage Calculator'!$D$10,B575-1))</f>
        <v>0</v>
      </c>
      <c r="D575" s="30">
        <f>IF(B575="","",INT((B575-1)/12)+1)</f>
        <v>0</v>
      </c>
      <c r="E575" s="32">
        <f>IF(B575="","",K574)</f>
        <v>0</v>
      </c>
      <c r="F575" s="32">
        <f>IF(B575="","",IF(B575&gt;='Mortgage Calculator'!$D$22,E575+I575,MIN('Mortgage Calculator'!$D$23,E575+I575)))</f>
        <v>0</v>
      </c>
      <c r="G575" s="33"/>
      <c r="H575" s="32">
        <f>IF(B575="","",MAX(0,MIN('Mortgage Calculator'!$D$17+N(G575),E575+I575-F575)))</f>
        <v>0</v>
      </c>
      <c r="I575" s="32">
        <f>IF(B575="","",ROUND(E575*'Mortgage Calculator'!$D$8/12,2))</f>
        <v>0</v>
      </c>
      <c r="J575" s="32">
        <f>IF(B575="","",F575+H575-I575)</f>
        <v>0</v>
      </c>
      <c r="K575" s="34">
        <f>IF(B575="","",ROUND(E575-J575,2))</f>
        <v>0</v>
      </c>
      <c r="L575" s="35">
        <f>IF(B575="","",L574+I575)</f>
        <v>0</v>
      </c>
      <c r="M575" s="32">
        <f>IF(B575="","",IF(AND('Mortgage Calculator'!$D$21/'Mortgage Calculator'!$D$6&gt;0.8,E575/'Mortgage Calculator'!$D$6&gt;0.78),ROUND('Mortgage Calculator'!$D$21*'Mortgage Calculator'!$D$15/12,2),0))</f>
        <v>0</v>
      </c>
      <c r="N575" s="36">
        <f>IF(B575="","",1-K575/'Mortgage Calculator'!$D$6)</f>
        <v>0</v>
      </c>
    </row>
    <row r="576" spans="2:14">
      <c r="B576" s="30">
        <f>IF(B575="","",IF(K575&gt;0.005,B575+1,""))</f>
        <v>0</v>
      </c>
      <c r="C576" s="31">
        <f>IF(B576="","",EDATE('Mortgage Calculator'!$D$10,B576-1))</f>
        <v>0</v>
      </c>
      <c r="D576" s="30">
        <f>IF(B576="","",INT((B576-1)/12)+1)</f>
        <v>0</v>
      </c>
      <c r="E576" s="32">
        <f>IF(B576="","",K575)</f>
        <v>0</v>
      </c>
      <c r="F576" s="32">
        <f>IF(B576="","",IF(B576&gt;='Mortgage Calculator'!$D$22,E576+I576,MIN('Mortgage Calculator'!$D$23,E576+I576)))</f>
        <v>0</v>
      </c>
      <c r="G576" s="33"/>
      <c r="H576" s="32">
        <f>IF(B576="","",MAX(0,MIN('Mortgage Calculator'!$D$17+N(G576),E576+I576-F576)))</f>
        <v>0</v>
      </c>
      <c r="I576" s="32">
        <f>IF(B576="","",ROUND(E576*'Mortgage Calculator'!$D$8/12,2))</f>
        <v>0</v>
      </c>
      <c r="J576" s="32">
        <f>IF(B576="","",F576+H576-I576)</f>
        <v>0</v>
      </c>
      <c r="K576" s="34">
        <f>IF(B576="","",ROUND(E576-J576,2))</f>
        <v>0</v>
      </c>
      <c r="L576" s="35">
        <f>IF(B576="","",L575+I576)</f>
        <v>0</v>
      </c>
      <c r="M576" s="32">
        <f>IF(B576="","",IF(AND('Mortgage Calculator'!$D$21/'Mortgage Calculator'!$D$6&gt;0.8,E576/'Mortgage Calculator'!$D$6&gt;0.78),ROUND('Mortgage Calculator'!$D$21*'Mortgage Calculator'!$D$15/12,2),0))</f>
        <v>0</v>
      </c>
      <c r="N576" s="36">
        <f>IF(B576="","",1-K576/'Mortgage Calculator'!$D$6)</f>
        <v>0</v>
      </c>
    </row>
    <row r="577" spans="2:14">
      <c r="B577" s="30">
        <f>IF(B576="","",IF(K576&gt;0.005,B576+1,""))</f>
        <v>0</v>
      </c>
      <c r="C577" s="31">
        <f>IF(B577="","",EDATE('Mortgage Calculator'!$D$10,B577-1))</f>
        <v>0</v>
      </c>
      <c r="D577" s="30">
        <f>IF(B577="","",INT((B577-1)/12)+1)</f>
        <v>0</v>
      </c>
      <c r="E577" s="32">
        <f>IF(B577="","",K576)</f>
        <v>0</v>
      </c>
      <c r="F577" s="32">
        <f>IF(B577="","",IF(B577&gt;='Mortgage Calculator'!$D$22,E577+I577,MIN('Mortgage Calculator'!$D$23,E577+I577)))</f>
        <v>0</v>
      </c>
      <c r="G577" s="33"/>
      <c r="H577" s="32">
        <f>IF(B577="","",MAX(0,MIN('Mortgage Calculator'!$D$17+N(G577),E577+I577-F577)))</f>
        <v>0</v>
      </c>
      <c r="I577" s="32">
        <f>IF(B577="","",ROUND(E577*'Mortgage Calculator'!$D$8/12,2))</f>
        <v>0</v>
      </c>
      <c r="J577" s="32">
        <f>IF(B577="","",F577+H577-I577)</f>
        <v>0</v>
      </c>
      <c r="K577" s="34">
        <f>IF(B577="","",ROUND(E577-J577,2))</f>
        <v>0</v>
      </c>
      <c r="L577" s="35">
        <f>IF(B577="","",L576+I577)</f>
        <v>0</v>
      </c>
      <c r="M577" s="32">
        <f>IF(B577="","",IF(AND('Mortgage Calculator'!$D$21/'Mortgage Calculator'!$D$6&gt;0.8,E577/'Mortgage Calculator'!$D$6&gt;0.78),ROUND('Mortgage Calculator'!$D$21*'Mortgage Calculator'!$D$15/12,2),0))</f>
        <v>0</v>
      </c>
      <c r="N577" s="36">
        <f>IF(B577="","",1-K577/'Mortgage Calculator'!$D$6)</f>
        <v>0</v>
      </c>
    </row>
    <row r="578" spans="2:14">
      <c r="B578" s="30">
        <f>IF(B577="","",IF(K577&gt;0.005,B577+1,""))</f>
        <v>0</v>
      </c>
      <c r="C578" s="31">
        <f>IF(B578="","",EDATE('Mortgage Calculator'!$D$10,B578-1))</f>
        <v>0</v>
      </c>
      <c r="D578" s="30">
        <f>IF(B578="","",INT((B578-1)/12)+1)</f>
        <v>0</v>
      </c>
      <c r="E578" s="32">
        <f>IF(B578="","",K577)</f>
        <v>0</v>
      </c>
      <c r="F578" s="32">
        <f>IF(B578="","",IF(B578&gt;='Mortgage Calculator'!$D$22,E578+I578,MIN('Mortgage Calculator'!$D$23,E578+I578)))</f>
        <v>0</v>
      </c>
      <c r="G578" s="33"/>
      <c r="H578" s="32">
        <f>IF(B578="","",MAX(0,MIN('Mortgage Calculator'!$D$17+N(G578),E578+I578-F578)))</f>
        <v>0</v>
      </c>
      <c r="I578" s="32">
        <f>IF(B578="","",ROUND(E578*'Mortgage Calculator'!$D$8/12,2))</f>
        <v>0</v>
      </c>
      <c r="J578" s="32">
        <f>IF(B578="","",F578+H578-I578)</f>
        <v>0</v>
      </c>
      <c r="K578" s="34">
        <f>IF(B578="","",ROUND(E578-J578,2))</f>
        <v>0</v>
      </c>
      <c r="L578" s="35">
        <f>IF(B578="","",L577+I578)</f>
        <v>0</v>
      </c>
      <c r="M578" s="32">
        <f>IF(B578="","",IF(AND('Mortgage Calculator'!$D$21/'Mortgage Calculator'!$D$6&gt;0.8,E578/'Mortgage Calculator'!$D$6&gt;0.78),ROUND('Mortgage Calculator'!$D$21*'Mortgage Calculator'!$D$15/12,2),0))</f>
        <v>0</v>
      </c>
      <c r="N578" s="36">
        <f>IF(B578="","",1-K578/'Mortgage Calculator'!$D$6)</f>
        <v>0</v>
      </c>
    </row>
    <row r="579" spans="2:14">
      <c r="B579" s="30">
        <f>IF(B578="","",IF(K578&gt;0.005,B578+1,""))</f>
        <v>0</v>
      </c>
      <c r="C579" s="31">
        <f>IF(B579="","",EDATE('Mortgage Calculator'!$D$10,B579-1))</f>
        <v>0</v>
      </c>
      <c r="D579" s="30">
        <f>IF(B579="","",INT((B579-1)/12)+1)</f>
        <v>0</v>
      </c>
      <c r="E579" s="32">
        <f>IF(B579="","",K578)</f>
        <v>0</v>
      </c>
      <c r="F579" s="32">
        <f>IF(B579="","",IF(B579&gt;='Mortgage Calculator'!$D$22,E579+I579,MIN('Mortgage Calculator'!$D$23,E579+I579)))</f>
        <v>0</v>
      </c>
      <c r="G579" s="33"/>
      <c r="H579" s="32">
        <f>IF(B579="","",MAX(0,MIN('Mortgage Calculator'!$D$17+N(G579),E579+I579-F579)))</f>
        <v>0</v>
      </c>
      <c r="I579" s="32">
        <f>IF(B579="","",ROUND(E579*'Mortgage Calculator'!$D$8/12,2))</f>
        <v>0</v>
      </c>
      <c r="J579" s="32">
        <f>IF(B579="","",F579+H579-I579)</f>
        <v>0</v>
      </c>
      <c r="K579" s="34">
        <f>IF(B579="","",ROUND(E579-J579,2))</f>
        <v>0</v>
      </c>
      <c r="L579" s="35">
        <f>IF(B579="","",L578+I579)</f>
        <v>0</v>
      </c>
      <c r="M579" s="32">
        <f>IF(B579="","",IF(AND('Mortgage Calculator'!$D$21/'Mortgage Calculator'!$D$6&gt;0.8,E579/'Mortgage Calculator'!$D$6&gt;0.78),ROUND('Mortgage Calculator'!$D$21*'Mortgage Calculator'!$D$15/12,2),0))</f>
        <v>0</v>
      </c>
      <c r="N579" s="36">
        <f>IF(B579="","",1-K579/'Mortgage Calculator'!$D$6)</f>
        <v>0</v>
      </c>
    </row>
    <row r="580" spans="2:14">
      <c r="B580" s="30">
        <f>IF(B579="","",IF(K579&gt;0.005,B579+1,""))</f>
        <v>0</v>
      </c>
      <c r="C580" s="31">
        <f>IF(B580="","",EDATE('Mortgage Calculator'!$D$10,B580-1))</f>
        <v>0</v>
      </c>
      <c r="D580" s="30">
        <f>IF(B580="","",INT((B580-1)/12)+1)</f>
        <v>0</v>
      </c>
      <c r="E580" s="32">
        <f>IF(B580="","",K579)</f>
        <v>0</v>
      </c>
      <c r="F580" s="32">
        <f>IF(B580="","",IF(B580&gt;='Mortgage Calculator'!$D$22,E580+I580,MIN('Mortgage Calculator'!$D$23,E580+I580)))</f>
        <v>0</v>
      </c>
      <c r="G580" s="33"/>
      <c r="H580" s="32">
        <f>IF(B580="","",MAX(0,MIN('Mortgage Calculator'!$D$17+N(G580),E580+I580-F580)))</f>
        <v>0</v>
      </c>
      <c r="I580" s="32">
        <f>IF(B580="","",ROUND(E580*'Mortgage Calculator'!$D$8/12,2))</f>
        <v>0</v>
      </c>
      <c r="J580" s="32">
        <f>IF(B580="","",F580+H580-I580)</f>
        <v>0</v>
      </c>
      <c r="K580" s="34">
        <f>IF(B580="","",ROUND(E580-J580,2))</f>
        <v>0</v>
      </c>
      <c r="L580" s="35">
        <f>IF(B580="","",L579+I580)</f>
        <v>0</v>
      </c>
      <c r="M580" s="32">
        <f>IF(B580="","",IF(AND('Mortgage Calculator'!$D$21/'Mortgage Calculator'!$D$6&gt;0.8,E580/'Mortgage Calculator'!$D$6&gt;0.78),ROUND('Mortgage Calculator'!$D$21*'Mortgage Calculator'!$D$15/12,2),0))</f>
        <v>0</v>
      </c>
      <c r="N580" s="36">
        <f>IF(B580="","",1-K580/'Mortgage Calculator'!$D$6)</f>
        <v>0</v>
      </c>
    </row>
    <row r="581" spans="2:14">
      <c r="B581" s="30">
        <f>IF(B580="","",IF(K580&gt;0.005,B580+1,""))</f>
        <v>0</v>
      </c>
      <c r="C581" s="31">
        <f>IF(B581="","",EDATE('Mortgage Calculator'!$D$10,B581-1))</f>
        <v>0</v>
      </c>
      <c r="D581" s="30">
        <f>IF(B581="","",INT((B581-1)/12)+1)</f>
        <v>0</v>
      </c>
      <c r="E581" s="32">
        <f>IF(B581="","",K580)</f>
        <v>0</v>
      </c>
      <c r="F581" s="32">
        <f>IF(B581="","",IF(B581&gt;='Mortgage Calculator'!$D$22,E581+I581,MIN('Mortgage Calculator'!$D$23,E581+I581)))</f>
        <v>0</v>
      </c>
      <c r="G581" s="33"/>
      <c r="H581" s="32">
        <f>IF(B581="","",MAX(0,MIN('Mortgage Calculator'!$D$17+N(G581),E581+I581-F581)))</f>
        <v>0</v>
      </c>
      <c r="I581" s="32">
        <f>IF(B581="","",ROUND(E581*'Mortgage Calculator'!$D$8/12,2))</f>
        <v>0</v>
      </c>
      <c r="J581" s="32">
        <f>IF(B581="","",F581+H581-I581)</f>
        <v>0</v>
      </c>
      <c r="K581" s="34">
        <f>IF(B581="","",ROUND(E581-J581,2))</f>
        <v>0</v>
      </c>
      <c r="L581" s="35">
        <f>IF(B581="","",L580+I581)</f>
        <v>0</v>
      </c>
      <c r="M581" s="32">
        <f>IF(B581="","",IF(AND('Mortgage Calculator'!$D$21/'Mortgage Calculator'!$D$6&gt;0.8,E581/'Mortgage Calculator'!$D$6&gt;0.78),ROUND('Mortgage Calculator'!$D$21*'Mortgage Calculator'!$D$15/12,2),0))</f>
        <v>0</v>
      </c>
      <c r="N581" s="36">
        <f>IF(B581="","",1-K581/'Mortgage Calculator'!$D$6)</f>
        <v>0</v>
      </c>
    </row>
    <row r="582" spans="2:14">
      <c r="B582" s="30">
        <f>IF(B581="","",IF(K581&gt;0.005,B581+1,""))</f>
        <v>0</v>
      </c>
      <c r="C582" s="31">
        <f>IF(B582="","",EDATE('Mortgage Calculator'!$D$10,B582-1))</f>
        <v>0</v>
      </c>
      <c r="D582" s="30">
        <f>IF(B582="","",INT((B582-1)/12)+1)</f>
        <v>0</v>
      </c>
      <c r="E582" s="32">
        <f>IF(B582="","",K581)</f>
        <v>0</v>
      </c>
      <c r="F582" s="32">
        <f>IF(B582="","",IF(B582&gt;='Mortgage Calculator'!$D$22,E582+I582,MIN('Mortgage Calculator'!$D$23,E582+I582)))</f>
        <v>0</v>
      </c>
      <c r="G582" s="33"/>
      <c r="H582" s="32">
        <f>IF(B582="","",MAX(0,MIN('Mortgage Calculator'!$D$17+N(G582),E582+I582-F582)))</f>
        <v>0</v>
      </c>
      <c r="I582" s="32">
        <f>IF(B582="","",ROUND(E582*'Mortgage Calculator'!$D$8/12,2))</f>
        <v>0</v>
      </c>
      <c r="J582" s="32">
        <f>IF(B582="","",F582+H582-I582)</f>
        <v>0</v>
      </c>
      <c r="K582" s="34">
        <f>IF(B582="","",ROUND(E582-J582,2))</f>
        <v>0</v>
      </c>
      <c r="L582" s="35">
        <f>IF(B582="","",L581+I582)</f>
        <v>0</v>
      </c>
      <c r="M582" s="32">
        <f>IF(B582="","",IF(AND('Mortgage Calculator'!$D$21/'Mortgage Calculator'!$D$6&gt;0.8,E582/'Mortgage Calculator'!$D$6&gt;0.78),ROUND('Mortgage Calculator'!$D$21*'Mortgage Calculator'!$D$15/12,2),0))</f>
        <v>0</v>
      </c>
      <c r="N582" s="36">
        <f>IF(B582="","",1-K582/'Mortgage Calculator'!$D$6)</f>
        <v>0</v>
      </c>
    </row>
    <row r="583" spans="2:14">
      <c r="B583" s="30">
        <f>IF(B582="","",IF(K582&gt;0.005,B582+1,""))</f>
        <v>0</v>
      </c>
      <c r="C583" s="31">
        <f>IF(B583="","",EDATE('Mortgage Calculator'!$D$10,B583-1))</f>
        <v>0</v>
      </c>
      <c r="D583" s="30">
        <f>IF(B583="","",INT((B583-1)/12)+1)</f>
        <v>0</v>
      </c>
      <c r="E583" s="32">
        <f>IF(B583="","",K582)</f>
        <v>0</v>
      </c>
      <c r="F583" s="32">
        <f>IF(B583="","",IF(B583&gt;='Mortgage Calculator'!$D$22,E583+I583,MIN('Mortgage Calculator'!$D$23,E583+I583)))</f>
        <v>0</v>
      </c>
      <c r="G583" s="33"/>
      <c r="H583" s="32">
        <f>IF(B583="","",MAX(0,MIN('Mortgage Calculator'!$D$17+N(G583),E583+I583-F583)))</f>
        <v>0</v>
      </c>
      <c r="I583" s="32">
        <f>IF(B583="","",ROUND(E583*'Mortgage Calculator'!$D$8/12,2))</f>
        <v>0</v>
      </c>
      <c r="J583" s="32">
        <f>IF(B583="","",F583+H583-I583)</f>
        <v>0</v>
      </c>
      <c r="K583" s="34">
        <f>IF(B583="","",ROUND(E583-J583,2))</f>
        <v>0</v>
      </c>
      <c r="L583" s="35">
        <f>IF(B583="","",L582+I583)</f>
        <v>0</v>
      </c>
      <c r="M583" s="32">
        <f>IF(B583="","",IF(AND('Mortgage Calculator'!$D$21/'Mortgage Calculator'!$D$6&gt;0.8,E583/'Mortgage Calculator'!$D$6&gt;0.78),ROUND('Mortgage Calculator'!$D$21*'Mortgage Calculator'!$D$15/12,2),0))</f>
        <v>0</v>
      </c>
      <c r="N583" s="36">
        <f>IF(B583="","",1-K583/'Mortgage Calculator'!$D$6)</f>
        <v>0</v>
      </c>
    </row>
    <row r="584" spans="2:14">
      <c r="B584" s="30">
        <f>IF(B583="","",IF(K583&gt;0.005,B583+1,""))</f>
        <v>0</v>
      </c>
      <c r="C584" s="31">
        <f>IF(B584="","",EDATE('Mortgage Calculator'!$D$10,B584-1))</f>
        <v>0</v>
      </c>
      <c r="D584" s="30">
        <f>IF(B584="","",INT((B584-1)/12)+1)</f>
        <v>0</v>
      </c>
      <c r="E584" s="32">
        <f>IF(B584="","",K583)</f>
        <v>0</v>
      </c>
      <c r="F584" s="32">
        <f>IF(B584="","",IF(B584&gt;='Mortgage Calculator'!$D$22,E584+I584,MIN('Mortgage Calculator'!$D$23,E584+I584)))</f>
        <v>0</v>
      </c>
      <c r="G584" s="33"/>
      <c r="H584" s="32">
        <f>IF(B584="","",MAX(0,MIN('Mortgage Calculator'!$D$17+N(G584),E584+I584-F584)))</f>
        <v>0</v>
      </c>
      <c r="I584" s="32">
        <f>IF(B584="","",ROUND(E584*'Mortgage Calculator'!$D$8/12,2))</f>
        <v>0</v>
      </c>
      <c r="J584" s="32">
        <f>IF(B584="","",F584+H584-I584)</f>
        <v>0</v>
      </c>
      <c r="K584" s="34">
        <f>IF(B584="","",ROUND(E584-J584,2))</f>
        <v>0</v>
      </c>
      <c r="L584" s="35">
        <f>IF(B584="","",L583+I584)</f>
        <v>0</v>
      </c>
      <c r="M584" s="32">
        <f>IF(B584="","",IF(AND('Mortgage Calculator'!$D$21/'Mortgage Calculator'!$D$6&gt;0.8,E584/'Mortgage Calculator'!$D$6&gt;0.78),ROUND('Mortgage Calculator'!$D$21*'Mortgage Calculator'!$D$15/12,2),0))</f>
        <v>0</v>
      </c>
      <c r="N584" s="36">
        <f>IF(B584="","",1-K584/'Mortgage Calculator'!$D$6)</f>
        <v>0</v>
      </c>
    </row>
    <row r="585" spans="2:14">
      <c r="B585" s="30">
        <f>IF(B584="","",IF(K584&gt;0.005,B584+1,""))</f>
        <v>0</v>
      </c>
      <c r="C585" s="31">
        <f>IF(B585="","",EDATE('Mortgage Calculator'!$D$10,B585-1))</f>
        <v>0</v>
      </c>
      <c r="D585" s="30">
        <f>IF(B585="","",INT((B585-1)/12)+1)</f>
        <v>0</v>
      </c>
      <c r="E585" s="32">
        <f>IF(B585="","",K584)</f>
        <v>0</v>
      </c>
      <c r="F585" s="32">
        <f>IF(B585="","",IF(B585&gt;='Mortgage Calculator'!$D$22,E585+I585,MIN('Mortgage Calculator'!$D$23,E585+I585)))</f>
        <v>0</v>
      </c>
      <c r="G585" s="33"/>
      <c r="H585" s="32">
        <f>IF(B585="","",MAX(0,MIN('Mortgage Calculator'!$D$17+N(G585),E585+I585-F585)))</f>
        <v>0</v>
      </c>
      <c r="I585" s="32">
        <f>IF(B585="","",ROUND(E585*'Mortgage Calculator'!$D$8/12,2))</f>
        <v>0</v>
      </c>
      <c r="J585" s="32">
        <f>IF(B585="","",F585+H585-I585)</f>
        <v>0</v>
      </c>
      <c r="K585" s="34">
        <f>IF(B585="","",ROUND(E585-J585,2))</f>
        <v>0</v>
      </c>
      <c r="L585" s="35">
        <f>IF(B585="","",L584+I585)</f>
        <v>0</v>
      </c>
      <c r="M585" s="32">
        <f>IF(B585="","",IF(AND('Mortgage Calculator'!$D$21/'Mortgage Calculator'!$D$6&gt;0.8,E585/'Mortgage Calculator'!$D$6&gt;0.78),ROUND('Mortgage Calculator'!$D$21*'Mortgage Calculator'!$D$15/12,2),0))</f>
        <v>0</v>
      </c>
      <c r="N585" s="36">
        <f>IF(B585="","",1-K585/'Mortgage Calculator'!$D$6)</f>
        <v>0</v>
      </c>
    </row>
    <row r="586" spans="2:14">
      <c r="B586" s="30">
        <f>IF(B585="","",IF(K585&gt;0.005,B585+1,""))</f>
        <v>0</v>
      </c>
      <c r="C586" s="31">
        <f>IF(B586="","",EDATE('Mortgage Calculator'!$D$10,B586-1))</f>
        <v>0</v>
      </c>
      <c r="D586" s="30">
        <f>IF(B586="","",INT((B586-1)/12)+1)</f>
        <v>0</v>
      </c>
      <c r="E586" s="32">
        <f>IF(B586="","",K585)</f>
        <v>0</v>
      </c>
      <c r="F586" s="32">
        <f>IF(B586="","",IF(B586&gt;='Mortgage Calculator'!$D$22,E586+I586,MIN('Mortgage Calculator'!$D$23,E586+I586)))</f>
        <v>0</v>
      </c>
      <c r="G586" s="33"/>
      <c r="H586" s="32">
        <f>IF(B586="","",MAX(0,MIN('Mortgage Calculator'!$D$17+N(G586),E586+I586-F586)))</f>
        <v>0</v>
      </c>
      <c r="I586" s="32">
        <f>IF(B586="","",ROUND(E586*'Mortgage Calculator'!$D$8/12,2))</f>
        <v>0</v>
      </c>
      <c r="J586" s="32">
        <f>IF(B586="","",F586+H586-I586)</f>
        <v>0</v>
      </c>
      <c r="K586" s="34">
        <f>IF(B586="","",ROUND(E586-J586,2))</f>
        <v>0</v>
      </c>
      <c r="L586" s="35">
        <f>IF(B586="","",L585+I586)</f>
        <v>0</v>
      </c>
      <c r="M586" s="32">
        <f>IF(B586="","",IF(AND('Mortgage Calculator'!$D$21/'Mortgage Calculator'!$D$6&gt;0.8,E586/'Mortgage Calculator'!$D$6&gt;0.78),ROUND('Mortgage Calculator'!$D$21*'Mortgage Calculator'!$D$15/12,2),0))</f>
        <v>0</v>
      </c>
      <c r="N586" s="36">
        <f>IF(B586="","",1-K586/'Mortgage Calculator'!$D$6)</f>
        <v>0</v>
      </c>
    </row>
    <row r="587" spans="2:14">
      <c r="B587" s="30">
        <f>IF(B586="","",IF(K586&gt;0.005,B586+1,""))</f>
        <v>0</v>
      </c>
      <c r="C587" s="31">
        <f>IF(B587="","",EDATE('Mortgage Calculator'!$D$10,B587-1))</f>
        <v>0</v>
      </c>
      <c r="D587" s="30">
        <f>IF(B587="","",INT((B587-1)/12)+1)</f>
        <v>0</v>
      </c>
      <c r="E587" s="32">
        <f>IF(B587="","",K586)</f>
        <v>0</v>
      </c>
      <c r="F587" s="32">
        <f>IF(B587="","",IF(B587&gt;='Mortgage Calculator'!$D$22,E587+I587,MIN('Mortgage Calculator'!$D$23,E587+I587)))</f>
        <v>0</v>
      </c>
      <c r="G587" s="33"/>
      <c r="H587" s="32">
        <f>IF(B587="","",MAX(0,MIN('Mortgage Calculator'!$D$17+N(G587),E587+I587-F587)))</f>
        <v>0</v>
      </c>
      <c r="I587" s="32">
        <f>IF(B587="","",ROUND(E587*'Mortgage Calculator'!$D$8/12,2))</f>
        <v>0</v>
      </c>
      <c r="J587" s="32">
        <f>IF(B587="","",F587+H587-I587)</f>
        <v>0</v>
      </c>
      <c r="K587" s="34">
        <f>IF(B587="","",ROUND(E587-J587,2))</f>
        <v>0</v>
      </c>
      <c r="L587" s="35">
        <f>IF(B587="","",L586+I587)</f>
        <v>0</v>
      </c>
      <c r="M587" s="32">
        <f>IF(B587="","",IF(AND('Mortgage Calculator'!$D$21/'Mortgage Calculator'!$D$6&gt;0.8,E587/'Mortgage Calculator'!$D$6&gt;0.78),ROUND('Mortgage Calculator'!$D$21*'Mortgage Calculator'!$D$15/12,2),0))</f>
        <v>0</v>
      </c>
      <c r="N587" s="36">
        <f>IF(B587="","",1-K587/'Mortgage Calculator'!$D$6)</f>
        <v>0</v>
      </c>
    </row>
    <row r="588" spans="2:14">
      <c r="B588" s="30">
        <f>IF(B587="","",IF(K587&gt;0.005,B587+1,""))</f>
        <v>0</v>
      </c>
      <c r="C588" s="31">
        <f>IF(B588="","",EDATE('Mortgage Calculator'!$D$10,B588-1))</f>
        <v>0</v>
      </c>
      <c r="D588" s="30">
        <f>IF(B588="","",INT((B588-1)/12)+1)</f>
        <v>0</v>
      </c>
      <c r="E588" s="32">
        <f>IF(B588="","",K587)</f>
        <v>0</v>
      </c>
      <c r="F588" s="32">
        <f>IF(B588="","",IF(B588&gt;='Mortgage Calculator'!$D$22,E588+I588,MIN('Mortgage Calculator'!$D$23,E588+I588)))</f>
        <v>0</v>
      </c>
      <c r="G588" s="33"/>
      <c r="H588" s="32">
        <f>IF(B588="","",MAX(0,MIN('Mortgage Calculator'!$D$17+N(G588),E588+I588-F588)))</f>
        <v>0</v>
      </c>
      <c r="I588" s="32">
        <f>IF(B588="","",ROUND(E588*'Mortgage Calculator'!$D$8/12,2))</f>
        <v>0</v>
      </c>
      <c r="J588" s="32">
        <f>IF(B588="","",F588+H588-I588)</f>
        <v>0</v>
      </c>
      <c r="K588" s="34">
        <f>IF(B588="","",ROUND(E588-J588,2))</f>
        <v>0</v>
      </c>
      <c r="L588" s="35">
        <f>IF(B588="","",L587+I588)</f>
        <v>0</v>
      </c>
      <c r="M588" s="32">
        <f>IF(B588="","",IF(AND('Mortgage Calculator'!$D$21/'Mortgage Calculator'!$D$6&gt;0.8,E588/'Mortgage Calculator'!$D$6&gt;0.78),ROUND('Mortgage Calculator'!$D$21*'Mortgage Calculator'!$D$15/12,2),0))</f>
        <v>0</v>
      </c>
      <c r="N588" s="36">
        <f>IF(B588="","",1-K588/'Mortgage Calculator'!$D$6)</f>
        <v>0</v>
      </c>
    </row>
    <row r="589" spans="2:14">
      <c r="B589" s="30">
        <f>IF(B588="","",IF(K588&gt;0.005,B588+1,""))</f>
        <v>0</v>
      </c>
      <c r="C589" s="31">
        <f>IF(B589="","",EDATE('Mortgage Calculator'!$D$10,B589-1))</f>
        <v>0</v>
      </c>
      <c r="D589" s="30">
        <f>IF(B589="","",INT((B589-1)/12)+1)</f>
        <v>0</v>
      </c>
      <c r="E589" s="32">
        <f>IF(B589="","",K588)</f>
        <v>0</v>
      </c>
      <c r="F589" s="32">
        <f>IF(B589="","",IF(B589&gt;='Mortgage Calculator'!$D$22,E589+I589,MIN('Mortgage Calculator'!$D$23,E589+I589)))</f>
        <v>0</v>
      </c>
      <c r="G589" s="33"/>
      <c r="H589" s="32">
        <f>IF(B589="","",MAX(0,MIN('Mortgage Calculator'!$D$17+N(G589),E589+I589-F589)))</f>
        <v>0</v>
      </c>
      <c r="I589" s="32">
        <f>IF(B589="","",ROUND(E589*'Mortgage Calculator'!$D$8/12,2))</f>
        <v>0</v>
      </c>
      <c r="J589" s="32">
        <f>IF(B589="","",F589+H589-I589)</f>
        <v>0</v>
      </c>
      <c r="K589" s="34">
        <f>IF(B589="","",ROUND(E589-J589,2))</f>
        <v>0</v>
      </c>
      <c r="L589" s="35">
        <f>IF(B589="","",L588+I589)</f>
        <v>0</v>
      </c>
      <c r="M589" s="32">
        <f>IF(B589="","",IF(AND('Mortgage Calculator'!$D$21/'Mortgage Calculator'!$D$6&gt;0.8,E589/'Mortgage Calculator'!$D$6&gt;0.78),ROUND('Mortgage Calculator'!$D$21*'Mortgage Calculator'!$D$15/12,2),0))</f>
        <v>0</v>
      </c>
      <c r="N589" s="36">
        <f>IF(B589="","",1-K589/'Mortgage Calculator'!$D$6)</f>
        <v>0</v>
      </c>
    </row>
    <row r="590" spans="2:14">
      <c r="B590" s="30">
        <f>IF(B589="","",IF(K589&gt;0.005,B589+1,""))</f>
        <v>0</v>
      </c>
      <c r="C590" s="31">
        <f>IF(B590="","",EDATE('Mortgage Calculator'!$D$10,B590-1))</f>
        <v>0</v>
      </c>
      <c r="D590" s="30">
        <f>IF(B590="","",INT((B590-1)/12)+1)</f>
        <v>0</v>
      </c>
      <c r="E590" s="32">
        <f>IF(B590="","",K589)</f>
        <v>0</v>
      </c>
      <c r="F590" s="32">
        <f>IF(B590="","",IF(B590&gt;='Mortgage Calculator'!$D$22,E590+I590,MIN('Mortgage Calculator'!$D$23,E590+I590)))</f>
        <v>0</v>
      </c>
      <c r="G590" s="33"/>
      <c r="H590" s="32">
        <f>IF(B590="","",MAX(0,MIN('Mortgage Calculator'!$D$17+N(G590),E590+I590-F590)))</f>
        <v>0</v>
      </c>
      <c r="I590" s="32">
        <f>IF(B590="","",ROUND(E590*'Mortgage Calculator'!$D$8/12,2))</f>
        <v>0</v>
      </c>
      <c r="J590" s="32">
        <f>IF(B590="","",F590+H590-I590)</f>
        <v>0</v>
      </c>
      <c r="K590" s="34">
        <f>IF(B590="","",ROUND(E590-J590,2))</f>
        <v>0</v>
      </c>
      <c r="L590" s="35">
        <f>IF(B590="","",L589+I590)</f>
        <v>0</v>
      </c>
      <c r="M590" s="32">
        <f>IF(B590="","",IF(AND('Mortgage Calculator'!$D$21/'Mortgage Calculator'!$D$6&gt;0.8,E590/'Mortgage Calculator'!$D$6&gt;0.78),ROUND('Mortgage Calculator'!$D$21*'Mortgage Calculator'!$D$15/12,2),0))</f>
        <v>0</v>
      </c>
      <c r="N590" s="36">
        <f>IF(B590="","",1-K590/'Mortgage Calculator'!$D$6)</f>
        <v>0</v>
      </c>
    </row>
    <row r="591" spans="2:14">
      <c r="B591" s="30">
        <f>IF(B590="","",IF(K590&gt;0.005,B590+1,""))</f>
        <v>0</v>
      </c>
      <c r="C591" s="31">
        <f>IF(B591="","",EDATE('Mortgage Calculator'!$D$10,B591-1))</f>
        <v>0</v>
      </c>
      <c r="D591" s="30">
        <f>IF(B591="","",INT((B591-1)/12)+1)</f>
        <v>0</v>
      </c>
      <c r="E591" s="32">
        <f>IF(B591="","",K590)</f>
        <v>0</v>
      </c>
      <c r="F591" s="32">
        <f>IF(B591="","",IF(B591&gt;='Mortgage Calculator'!$D$22,E591+I591,MIN('Mortgage Calculator'!$D$23,E591+I591)))</f>
        <v>0</v>
      </c>
      <c r="G591" s="33"/>
      <c r="H591" s="32">
        <f>IF(B591="","",MAX(0,MIN('Mortgage Calculator'!$D$17+N(G591),E591+I591-F591)))</f>
        <v>0</v>
      </c>
      <c r="I591" s="32">
        <f>IF(B591="","",ROUND(E591*'Mortgage Calculator'!$D$8/12,2))</f>
        <v>0</v>
      </c>
      <c r="J591" s="32">
        <f>IF(B591="","",F591+H591-I591)</f>
        <v>0</v>
      </c>
      <c r="K591" s="34">
        <f>IF(B591="","",ROUND(E591-J591,2))</f>
        <v>0</v>
      </c>
      <c r="L591" s="35">
        <f>IF(B591="","",L590+I591)</f>
        <v>0</v>
      </c>
      <c r="M591" s="32">
        <f>IF(B591="","",IF(AND('Mortgage Calculator'!$D$21/'Mortgage Calculator'!$D$6&gt;0.8,E591/'Mortgage Calculator'!$D$6&gt;0.78),ROUND('Mortgage Calculator'!$D$21*'Mortgage Calculator'!$D$15/12,2),0))</f>
        <v>0</v>
      </c>
      <c r="N591" s="36">
        <f>IF(B591="","",1-K591/'Mortgage Calculator'!$D$6)</f>
        <v>0</v>
      </c>
    </row>
    <row r="592" spans="2:14">
      <c r="B592" s="30">
        <f>IF(B591="","",IF(K591&gt;0.005,B591+1,""))</f>
        <v>0</v>
      </c>
      <c r="C592" s="31">
        <f>IF(B592="","",EDATE('Mortgage Calculator'!$D$10,B592-1))</f>
        <v>0</v>
      </c>
      <c r="D592" s="30">
        <f>IF(B592="","",INT((B592-1)/12)+1)</f>
        <v>0</v>
      </c>
      <c r="E592" s="32">
        <f>IF(B592="","",K591)</f>
        <v>0</v>
      </c>
      <c r="F592" s="32">
        <f>IF(B592="","",IF(B592&gt;='Mortgage Calculator'!$D$22,E592+I592,MIN('Mortgage Calculator'!$D$23,E592+I592)))</f>
        <v>0</v>
      </c>
      <c r="G592" s="33"/>
      <c r="H592" s="32">
        <f>IF(B592="","",MAX(0,MIN('Mortgage Calculator'!$D$17+N(G592),E592+I592-F592)))</f>
        <v>0</v>
      </c>
      <c r="I592" s="32">
        <f>IF(B592="","",ROUND(E592*'Mortgage Calculator'!$D$8/12,2))</f>
        <v>0</v>
      </c>
      <c r="J592" s="32">
        <f>IF(B592="","",F592+H592-I592)</f>
        <v>0</v>
      </c>
      <c r="K592" s="34">
        <f>IF(B592="","",ROUND(E592-J592,2))</f>
        <v>0</v>
      </c>
      <c r="L592" s="35">
        <f>IF(B592="","",L591+I592)</f>
        <v>0</v>
      </c>
      <c r="M592" s="32">
        <f>IF(B592="","",IF(AND('Mortgage Calculator'!$D$21/'Mortgage Calculator'!$D$6&gt;0.8,E592/'Mortgage Calculator'!$D$6&gt;0.78),ROUND('Mortgage Calculator'!$D$21*'Mortgage Calculator'!$D$15/12,2),0))</f>
        <v>0</v>
      </c>
      <c r="N592" s="36">
        <f>IF(B592="","",1-K592/'Mortgage Calculator'!$D$6)</f>
        <v>0</v>
      </c>
    </row>
    <row r="593" spans="2:14">
      <c r="B593" s="30">
        <f>IF(B592="","",IF(K592&gt;0.005,B592+1,""))</f>
        <v>0</v>
      </c>
      <c r="C593" s="31">
        <f>IF(B593="","",EDATE('Mortgage Calculator'!$D$10,B593-1))</f>
        <v>0</v>
      </c>
      <c r="D593" s="30">
        <f>IF(B593="","",INT((B593-1)/12)+1)</f>
        <v>0</v>
      </c>
      <c r="E593" s="32">
        <f>IF(B593="","",K592)</f>
        <v>0</v>
      </c>
      <c r="F593" s="32">
        <f>IF(B593="","",IF(B593&gt;='Mortgage Calculator'!$D$22,E593+I593,MIN('Mortgage Calculator'!$D$23,E593+I593)))</f>
        <v>0</v>
      </c>
      <c r="G593" s="33"/>
      <c r="H593" s="32">
        <f>IF(B593="","",MAX(0,MIN('Mortgage Calculator'!$D$17+N(G593),E593+I593-F593)))</f>
        <v>0</v>
      </c>
      <c r="I593" s="32">
        <f>IF(B593="","",ROUND(E593*'Mortgage Calculator'!$D$8/12,2))</f>
        <v>0</v>
      </c>
      <c r="J593" s="32">
        <f>IF(B593="","",F593+H593-I593)</f>
        <v>0</v>
      </c>
      <c r="K593" s="34">
        <f>IF(B593="","",ROUND(E593-J593,2))</f>
        <v>0</v>
      </c>
      <c r="L593" s="35">
        <f>IF(B593="","",L592+I593)</f>
        <v>0</v>
      </c>
      <c r="M593" s="32">
        <f>IF(B593="","",IF(AND('Mortgage Calculator'!$D$21/'Mortgage Calculator'!$D$6&gt;0.8,E593/'Mortgage Calculator'!$D$6&gt;0.78),ROUND('Mortgage Calculator'!$D$21*'Mortgage Calculator'!$D$15/12,2),0))</f>
        <v>0</v>
      </c>
      <c r="N593" s="36">
        <f>IF(B593="","",1-K593/'Mortgage Calculator'!$D$6)</f>
        <v>0</v>
      </c>
    </row>
    <row r="594" spans="2:14">
      <c r="B594" s="30">
        <f>IF(B593="","",IF(K593&gt;0.005,B593+1,""))</f>
        <v>0</v>
      </c>
      <c r="C594" s="31">
        <f>IF(B594="","",EDATE('Mortgage Calculator'!$D$10,B594-1))</f>
        <v>0</v>
      </c>
      <c r="D594" s="30">
        <f>IF(B594="","",INT((B594-1)/12)+1)</f>
        <v>0</v>
      </c>
      <c r="E594" s="32">
        <f>IF(B594="","",K593)</f>
        <v>0</v>
      </c>
      <c r="F594" s="32">
        <f>IF(B594="","",IF(B594&gt;='Mortgage Calculator'!$D$22,E594+I594,MIN('Mortgage Calculator'!$D$23,E594+I594)))</f>
        <v>0</v>
      </c>
      <c r="G594" s="33"/>
      <c r="H594" s="32">
        <f>IF(B594="","",MAX(0,MIN('Mortgage Calculator'!$D$17+N(G594),E594+I594-F594)))</f>
        <v>0</v>
      </c>
      <c r="I594" s="32">
        <f>IF(B594="","",ROUND(E594*'Mortgage Calculator'!$D$8/12,2))</f>
        <v>0</v>
      </c>
      <c r="J594" s="32">
        <f>IF(B594="","",F594+H594-I594)</f>
        <v>0</v>
      </c>
      <c r="K594" s="34">
        <f>IF(B594="","",ROUND(E594-J594,2))</f>
        <v>0</v>
      </c>
      <c r="L594" s="35">
        <f>IF(B594="","",L593+I594)</f>
        <v>0</v>
      </c>
      <c r="M594" s="32">
        <f>IF(B594="","",IF(AND('Mortgage Calculator'!$D$21/'Mortgage Calculator'!$D$6&gt;0.8,E594/'Mortgage Calculator'!$D$6&gt;0.78),ROUND('Mortgage Calculator'!$D$21*'Mortgage Calculator'!$D$15/12,2),0))</f>
        <v>0</v>
      </c>
      <c r="N594" s="36">
        <f>IF(B594="","",1-K594/'Mortgage Calculator'!$D$6)</f>
        <v>0</v>
      </c>
    </row>
    <row r="595" spans="2:14">
      <c r="B595" s="30">
        <f>IF(B594="","",IF(K594&gt;0.005,B594+1,""))</f>
        <v>0</v>
      </c>
      <c r="C595" s="31">
        <f>IF(B595="","",EDATE('Mortgage Calculator'!$D$10,B595-1))</f>
        <v>0</v>
      </c>
      <c r="D595" s="30">
        <f>IF(B595="","",INT((B595-1)/12)+1)</f>
        <v>0</v>
      </c>
      <c r="E595" s="32">
        <f>IF(B595="","",K594)</f>
        <v>0</v>
      </c>
      <c r="F595" s="32">
        <f>IF(B595="","",IF(B595&gt;='Mortgage Calculator'!$D$22,E595+I595,MIN('Mortgage Calculator'!$D$23,E595+I595)))</f>
        <v>0</v>
      </c>
      <c r="G595" s="33"/>
      <c r="H595" s="32">
        <f>IF(B595="","",MAX(0,MIN('Mortgage Calculator'!$D$17+N(G595),E595+I595-F595)))</f>
        <v>0</v>
      </c>
      <c r="I595" s="32">
        <f>IF(B595="","",ROUND(E595*'Mortgage Calculator'!$D$8/12,2))</f>
        <v>0</v>
      </c>
      <c r="J595" s="32">
        <f>IF(B595="","",F595+H595-I595)</f>
        <v>0</v>
      </c>
      <c r="K595" s="34">
        <f>IF(B595="","",ROUND(E595-J595,2))</f>
        <v>0</v>
      </c>
      <c r="L595" s="35">
        <f>IF(B595="","",L594+I595)</f>
        <v>0</v>
      </c>
      <c r="M595" s="32">
        <f>IF(B595="","",IF(AND('Mortgage Calculator'!$D$21/'Mortgage Calculator'!$D$6&gt;0.8,E595/'Mortgage Calculator'!$D$6&gt;0.78),ROUND('Mortgage Calculator'!$D$21*'Mortgage Calculator'!$D$15/12,2),0))</f>
        <v>0</v>
      </c>
      <c r="N595" s="36">
        <f>IF(B595="","",1-K595/'Mortgage Calculator'!$D$6)</f>
        <v>0</v>
      </c>
    </row>
    <row r="596" spans="2:14">
      <c r="B596" s="30">
        <f>IF(B595="","",IF(K595&gt;0.005,B595+1,""))</f>
        <v>0</v>
      </c>
      <c r="C596" s="31">
        <f>IF(B596="","",EDATE('Mortgage Calculator'!$D$10,B596-1))</f>
        <v>0</v>
      </c>
      <c r="D596" s="30">
        <f>IF(B596="","",INT((B596-1)/12)+1)</f>
        <v>0</v>
      </c>
      <c r="E596" s="32">
        <f>IF(B596="","",K595)</f>
        <v>0</v>
      </c>
      <c r="F596" s="32">
        <f>IF(B596="","",IF(B596&gt;='Mortgage Calculator'!$D$22,E596+I596,MIN('Mortgage Calculator'!$D$23,E596+I596)))</f>
        <v>0</v>
      </c>
      <c r="G596" s="33"/>
      <c r="H596" s="32">
        <f>IF(B596="","",MAX(0,MIN('Mortgage Calculator'!$D$17+N(G596),E596+I596-F596)))</f>
        <v>0</v>
      </c>
      <c r="I596" s="32">
        <f>IF(B596="","",ROUND(E596*'Mortgage Calculator'!$D$8/12,2))</f>
        <v>0</v>
      </c>
      <c r="J596" s="32">
        <f>IF(B596="","",F596+H596-I596)</f>
        <v>0</v>
      </c>
      <c r="K596" s="34">
        <f>IF(B596="","",ROUND(E596-J596,2))</f>
        <v>0</v>
      </c>
      <c r="L596" s="35">
        <f>IF(B596="","",L595+I596)</f>
        <v>0</v>
      </c>
      <c r="M596" s="32">
        <f>IF(B596="","",IF(AND('Mortgage Calculator'!$D$21/'Mortgage Calculator'!$D$6&gt;0.8,E596/'Mortgage Calculator'!$D$6&gt;0.78),ROUND('Mortgage Calculator'!$D$21*'Mortgage Calculator'!$D$15/12,2),0))</f>
        <v>0</v>
      </c>
      <c r="N596" s="36">
        <f>IF(B596="","",1-K596/'Mortgage Calculator'!$D$6)</f>
        <v>0</v>
      </c>
    </row>
    <row r="597" spans="2:14">
      <c r="B597" s="30">
        <f>IF(B596="","",IF(K596&gt;0.005,B596+1,""))</f>
        <v>0</v>
      </c>
      <c r="C597" s="31">
        <f>IF(B597="","",EDATE('Mortgage Calculator'!$D$10,B597-1))</f>
        <v>0</v>
      </c>
      <c r="D597" s="30">
        <f>IF(B597="","",INT((B597-1)/12)+1)</f>
        <v>0</v>
      </c>
      <c r="E597" s="32">
        <f>IF(B597="","",K596)</f>
        <v>0</v>
      </c>
      <c r="F597" s="32">
        <f>IF(B597="","",IF(B597&gt;='Mortgage Calculator'!$D$22,E597+I597,MIN('Mortgage Calculator'!$D$23,E597+I597)))</f>
        <v>0</v>
      </c>
      <c r="G597" s="33"/>
      <c r="H597" s="32">
        <f>IF(B597="","",MAX(0,MIN('Mortgage Calculator'!$D$17+N(G597),E597+I597-F597)))</f>
        <v>0</v>
      </c>
      <c r="I597" s="32">
        <f>IF(B597="","",ROUND(E597*'Mortgage Calculator'!$D$8/12,2))</f>
        <v>0</v>
      </c>
      <c r="J597" s="32">
        <f>IF(B597="","",F597+H597-I597)</f>
        <v>0</v>
      </c>
      <c r="K597" s="34">
        <f>IF(B597="","",ROUND(E597-J597,2))</f>
        <v>0</v>
      </c>
      <c r="L597" s="35">
        <f>IF(B597="","",L596+I597)</f>
        <v>0</v>
      </c>
      <c r="M597" s="32">
        <f>IF(B597="","",IF(AND('Mortgage Calculator'!$D$21/'Mortgage Calculator'!$D$6&gt;0.8,E597/'Mortgage Calculator'!$D$6&gt;0.78),ROUND('Mortgage Calculator'!$D$21*'Mortgage Calculator'!$D$15/12,2),0))</f>
        <v>0</v>
      </c>
      <c r="N597" s="36">
        <f>IF(B597="","",1-K597/'Mortgage Calculator'!$D$6)</f>
        <v>0</v>
      </c>
    </row>
    <row r="598" spans="2:14">
      <c r="B598" s="30">
        <f>IF(B597="","",IF(K597&gt;0.005,B597+1,""))</f>
        <v>0</v>
      </c>
      <c r="C598" s="31">
        <f>IF(B598="","",EDATE('Mortgage Calculator'!$D$10,B598-1))</f>
        <v>0</v>
      </c>
      <c r="D598" s="30">
        <f>IF(B598="","",INT((B598-1)/12)+1)</f>
        <v>0</v>
      </c>
      <c r="E598" s="32">
        <f>IF(B598="","",K597)</f>
        <v>0</v>
      </c>
      <c r="F598" s="32">
        <f>IF(B598="","",IF(B598&gt;='Mortgage Calculator'!$D$22,E598+I598,MIN('Mortgage Calculator'!$D$23,E598+I598)))</f>
        <v>0</v>
      </c>
      <c r="G598" s="33"/>
      <c r="H598" s="32">
        <f>IF(B598="","",MAX(0,MIN('Mortgage Calculator'!$D$17+N(G598),E598+I598-F598)))</f>
        <v>0</v>
      </c>
      <c r="I598" s="32">
        <f>IF(B598="","",ROUND(E598*'Mortgage Calculator'!$D$8/12,2))</f>
        <v>0</v>
      </c>
      <c r="J598" s="32">
        <f>IF(B598="","",F598+H598-I598)</f>
        <v>0</v>
      </c>
      <c r="K598" s="34">
        <f>IF(B598="","",ROUND(E598-J598,2))</f>
        <v>0</v>
      </c>
      <c r="L598" s="35">
        <f>IF(B598="","",L597+I598)</f>
        <v>0</v>
      </c>
      <c r="M598" s="32">
        <f>IF(B598="","",IF(AND('Mortgage Calculator'!$D$21/'Mortgage Calculator'!$D$6&gt;0.8,E598/'Mortgage Calculator'!$D$6&gt;0.78),ROUND('Mortgage Calculator'!$D$21*'Mortgage Calculator'!$D$15/12,2),0))</f>
        <v>0</v>
      </c>
      <c r="N598" s="36">
        <f>IF(B598="","",1-K598/'Mortgage Calculator'!$D$6)</f>
        <v>0</v>
      </c>
    </row>
    <row r="599" spans="2:14">
      <c r="B599" s="30">
        <f>IF(B598="","",IF(K598&gt;0.005,B598+1,""))</f>
        <v>0</v>
      </c>
      <c r="C599" s="31">
        <f>IF(B599="","",EDATE('Mortgage Calculator'!$D$10,B599-1))</f>
        <v>0</v>
      </c>
      <c r="D599" s="30">
        <f>IF(B599="","",INT((B599-1)/12)+1)</f>
        <v>0</v>
      </c>
      <c r="E599" s="32">
        <f>IF(B599="","",K598)</f>
        <v>0</v>
      </c>
      <c r="F599" s="32">
        <f>IF(B599="","",IF(B599&gt;='Mortgage Calculator'!$D$22,E599+I599,MIN('Mortgage Calculator'!$D$23,E599+I599)))</f>
        <v>0</v>
      </c>
      <c r="G599" s="33"/>
      <c r="H599" s="32">
        <f>IF(B599="","",MAX(0,MIN('Mortgage Calculator'!$D$17+N(G599),E599+I599-F599)))</f>
        <v>0</v>
      </c>
      <c r="I599" s="32">
        <f>IF(B599="","",ROUND(E599*'Mortgage Calculator'!$D$8/12,2))</f>
        <v>0</v>
      </c>
      <c r="J599" s="32">
        <f>IF(B599="","",F599+H599-I599)</f>
        <v>0</v>
      </c>
      <c r="K599" s="34">
        <f>IF(B599="","",ROUND(E599-J599,2))</f>
        <v>0</v>
      </c>
      <c r="L599" s="35">
        <f>IF(B599="","",L598+I599)</f>
        <v>0</v>
      </c>
      <c r="M599" s="32">
        <f>IF(B599="","",IF(AND('Mortgage Calculator'!$D$21/'Mortgage Calculator'!$D$6&gt;0.8,E599/'Mortgage Calculator'!$D$6&gt;0.78),ROUND('Mortgage Calculator'!$D$21*'Mortgage Calculator'!$D$15/12,2),0))</f>
        <v>0</v>
      </c>
      <c r="N599" s="36">
        <f>IF(B599="","",1-K599/'Mortgage Calculator'!$D$6)</f>
        <v>0</v>
      </c>
    </row>
    <row r="600" spans="2:14">
      <c r="B600" s="30">
        <f>IF(B599="","",IF(K599&gt;0.005,B599+1,""))</f>
        <v>0</v>
      </c>
      <c r="C600" s="31">
        <f>IF(B600="","",EDATE('Mortgage Calculator'!$D$10,B600-1))</f>
        <v>0</v>
      </c>
      <c r="D600" s="30">
        <f>IF(B600="","",INT((B600-1)/12)+1)</f>
        <v>0</v>
      </c>
      <c r="E600" s="32">
        <f>IF(B600="","",K599)</f>
        <v>0</v>
      </c>
      <c r="F600" s="32">
        <f>IF(B600="","",IF(B600&gt;='Mortgage Calculator'!$D$22,E600+I600,MIN('Mortgage Calculator'!$D$23,E600+I600)))</f>
        <v>0</v>
      </c>
      <c r="G600" s="33"/>
      <c r="H600" s="32">
        <f>IF(B600="","",MAX(0,MIN('Mortgage Calculator'!$D$17+N(G600),E600+I600-F600)))</f>
        <v>0</v>
      </c>
      <c r="I600" s="32">
        <f>IF(B600="","",ROUND(E600*'Mortgage Calculator'!$D$8/12,2))</f>
        <v>0</v>
      </c>
      <c r="J600" s="32">
        <f>IF(B600="","",F600+H600-I600)</f>
        <v>0</v>
      </c>
      <c r="K600" s="34">
        <f>IF(B600="","",ROUND(E600-J600,2))</f>
        <v>0</v>
      </c>
      <c r="L600" s="35">
        <f>IF(B600="","",L599+I600)</f>
        <v>0</v>
      </c>
      <c r="M600" s="32">
        <f>IF(B600="","",IF(AND('Mortgage Calculator'!$D$21/'Mortgage Calculator'!$D$6&gt;0.8,E600/'Mortgage Calculator'!$D$6&gt;0.78),ROUND('Mortgage Calculator'!$D$21*'Mortgage Calculator'!$D$15/12,2),0))</f>
        <v>0</v>
      </c>
      <c r="N600" s="36">
        <f>IF(B600="","",1-K600/'Mortgage Calculator'!$D$6)</f>
        <v>0</v>
      </c>
    </row>
    <row r="601" spans="2:14">
      <c r="B601" s="30">
        <f>IF(B600="","",IF(K600&gt;0.005,B600+1,""))</f>
        <v>0</v>
      </c>
      <c r="C601" s="31">
        <f>IF(B601="","",EDATE('Mortgage Calculator'!$D$10,B601-1))</f>
        <v>0</v>
      </c>
      <c r="D601" s="30">
        <f>IF(B601="","",INT((B601-1)/12)+1)</f>
        <v>0</v>
      </c>
      <c r="E601" s="32">
        <f>IF(B601="","",K600)</f>
        <v>0</v>
      </c>
      <c r="F601" s="32">
        <f>IF(B601="","",IF(B601&gt;='Mortgage Calculator'!$D$22,E601+I601,MIN('Mortgage Calculator'!$D$23,E601+I601)))</f>
        <v>0</v>
      </c>
      <c r="G601" s="33"/>
      <c r="H601" s="32">
        <f>IF(B601="","",MAX(0,MIN('Mortgage Calculator'!$D$17+N(G601),E601+I601-F601)))</f>
        <v>0</v>
      </c>
      <c r="I601" s="32">
        <f>IF(B601="","",ROUND(E601*'Mortgage Calculator'!$D$8/12,2))</f>
        <v>0</v>
      </c>
      <c r="J601" s="32">
        <f>IF(B601="","",F601+H601-I601)</f>
        <v>0</v>
      </c>
      <c r="K601" s="34">
        <f>IF(B601="","",ROUND(E601-J601,2))</f>
        <v>0</v>
      </c>
      <c r="L601" s="35">
        <f>IF(B601="","",L600+I601)</f>
        <v>0</v>
      </c>
      <c r="M601" s="32">
        <f>IF(B601="","",IF(AND('Mortgage Calculator'!$D$21/'Mortgage Calculator'!$D$6&gt;0.8,E601/'Mortgage Calculator'!$D$6&gt;0.78),ROUND('Mortgage Calculator'!$D$21*'Mortgage Calculator'!$D$15/12,2),0))</f>
        <v>0</v>
      </c>
      <c r="N601" s="36">
        <f>IF(B601="","",1-K601/'Mortgage Calculator'!$D$6)</f>
        <v>0</v>
      </c>
    </row>
    <row r="602" spans="2:14">
      <c r="B602" s="30">
        <f>IF(B601="","",IF(K601&gt;0.005,B601+1,""))</f>
        <v>0</v>
      </c>
      <c r="C602" s="31">
        <f>IF(B602="","",EDATE('Mortgage Calculator'!$D$10,B602-1))</f>
        <v>0</v>
      </c>
      <c r="D602" s="30">
        <f>IF(B602="","",INT((B602-1)/12)+1)</f>
        <v>0</v>
      </c>
      <c r="E602" s="32">
        <f>IF(B602="","",K601)</f>
        <v>0</v>
      </c>
      <c r="F602" s="32">
        <f>IF(B602="","",IF(B602&gt;='Mortgage Calculator'!$D$22,E602+I602,MIN('Mortgage Calculator'!$D$23,E602+I602)))</f>
        <v>0</v>
      </c>
      <c r="G602" s="33"/>
      <c r="H602" s="32">
        <f>IF(B602="","",MAX(0,MIN('Mortgage Calculator'!$D$17+N(G602),E602+I602-F602)))</f>
        <v>0</v>
      </c>
      <c r="I602" s="32">
        <f>IF(B602="","",ROUND(E602*'Mortgage Calculator'!$D$8/12,2))</f>
        <v>0</v>
      </c>
      <c r="J602" s="32">
        <f>IF(B602="","",F602+H602-I602)</f>
        <v>0</v>
      </c>
      <c r="K602" s="34">
        <f>IF(B602="","",ROUND(E602-J602,2))</f>
        <v>0</v>
      </c>
      <c r="L602" s="35">
        <f>IF(B602="","",L601+I602)</f>
        <v>0</v>
      </c>
      <c r="M602" s="32">
        <f>IF(B602="","",IF(AND('Mortgage Calculator'!$D$21/'Mortgage Calculator'!$D$6&gt;0.8,E602/'Mortgage Calculator'!$D$6&gt;0.78),ROUND('Mortgage Calculator'!$D$21*'Mortgage Calculator'!$D$15/12,2),0))</f>
        <v>0</v>
      </c>
      <c r="N602" s="36">
        <f>IF(B602="","",1-K602/'Mortgage Calculator'!$D$6)</f>
        <v>0</v>
      </c>
    </row>
    <row r="603" spans="2:14">
      <c r="B603" s="30">
        <f>IF(B602="","",IF(K602&gt;0.005,B602+1,""))</f>
        <v>0</v>
      </c>
      <c r="C603" s="31">
        <f>IF(B603="","",EDATE('Mortgage Calculator'!$D$10,B603-1))</f>
        <v>0</v>
      </c>
      <c r="D603" s="30">
        <f>IF(B603="","",INT((B603-1)/12)+1)</f>
        <v>0</v>
      </c>
      <c r="E603" s="32">
        <f>IF(B603="","",K602)</f>
        <v>0</v>
      </c>
      <c r="F603" s="32">
        <f>IF(B603="","",IF(B603&gt;='Mortgage Calculator'!$D$22,E603+I603,MIN('Mortgage Calculator'!$D$23,E603+I603)))</f>
        <v>0</v>
      </c>
      <c r="G603" s="33"/>
      <c r="H603" s="32">
        <f>IF(B603="","",MAX(0,MIN('Mortgage Calculator'!$D$17+N(G603),E603+I603-F603)))</f>
        <v>0</v>
      </c>
      <c r="I603" s="32">
        <f>IF(B603="","",ROUND(E603*'Mortgage Calculator'!$D$8/12,2))</f>
        <v>0</v>
      </c>
      <c r="J603" s="32">
        <f>IF(B603="","",F603+H603-I603)</f>
        <v>0</v>
      </c>
      <c r="K603" s="34">
        <f>IF(B603="","",ROUND(E603-J603,2))</f>
        <v>0</v>
      </c>
      <c r="L603" s="35">
        <f>IF(B603="","",L602+I603)</f>
        <v>0</v>
      </c>
      <c r="M603" s="32">
        <f>IF(B603="","",IF(AND('Mortgage Calculator'!$D$21/'Mortgage Calculator'!$D$6&gt;0.8,E603/'Mortgage Calculator'!$D$6&gt;0.78),ROUND('Mortgage Calculator'!$D$21*'Mortgage Calculator'!$D$15/12,2),0))</f>
        <v>0</v>
      </c>
      <c r="N603" s="36">
        <f>IF(B603="","",1-K603/'Mortgage Calculator'!$D$6)</f>
        <v>0</v>
      </c>
    </row>
    <row r="604" spans="2:14">
      <c r="B604" s="30">
        <f>IF(B603="","",IF(K603&gt;0.005,B603+1,""))</f>
        <v>0</v>
      </c>
      <c r="C604" s="31">
        <f>IF(B604="","",EDATE('Mortgage Calculator'!$D$10,B604-1))</f>
        <v>0</v>
      </c>
      <c r="D604" s="30">
        <f>IF(B604="","",INT((B604-1)/12)+1)</f>
        <v>0</v>
      </c>
      <c r="E604" s="32">
        <f>IF(B604="","",K603)</f>
        <v>0</v>
      </c>
      <c r="F604" s="32">
        <f>IF(B604="","",IF(B604&gt;='Mortgage Calculator'!$D$22,E604+I604,MIN('Mortgage Calculator'!$D$23,E604+I604)))</f>
        <v>0</v>
      </c>
      <c r="G604" s="33"/>
      <c r="H604" s="32">
        <f>IF(B604="","",MAX(0,MIN('Mortgage Calculator'!$D$17+N(G604),E604+I604-F604)))</f>
        <v>0</v>
      </c>
      <c r="I604" s="32">
        <f>IF(B604="","",ROUND(E604*'Mortgage Calculator'!$D$8/12,2))</f>
        <v>0</v>
      </c>
      <c r="J604" s="32">
        <f>IF(B604="","",F604+H604-I604)</f>
        <v>0</v>
      </c>
      <c r="K604" s="34">
        <f>IF(B604="","",ROUND(E604-J604,2))</f>
        <v>0</v>
      </c>
      <c r="L604" s="35">
        <f>IF(B604="","",L603+I604)</f>
        <v>0</v>
      </c>
      <c r="M604" s="32">
        <f>IF(B604="","",IF(AND('Mortgage Calculator'!$D$21/'Mortgage Calculator'!$D$6&gt;0.8,E604/'Mortgage Calculator'!$D$6&gt;0.78),ROUND('Mortgage Calculator'!$D$21*'Mortgage Calculator'!$D$15/12,2),0))</f>
        <v>0</v>
      </c>
      <c r="N604" s="36">
        <f>IF(B604="","",1-K604/'Mortgage Calculator'!$D$6)</f>
        <v>0</v>
      </c>
    </row>
    <row r="605" spans="2:14">
      <c r="B605" s="30">
        <f>IF(B604="","",IF(K604&gt;0.005,B604+1,""))</f>
        <v>0</v>
      </c>
      <c r="C605" s="31">
        <f>IF(B605="","",EDATE('Mortgage Calculator'!$D$10,B605-1))</f>
        <v>0</v>
      </c>
      <c r="D605" s="30">
        <f>IF(B605="","",INT((B605-1)/12)+1)</f>
        <v>0</v>
      </c>
      <c r="E605" s="32">
        <f>IF(B605="","",K604)</f>
        <v>0</v>
      </c>
      <c r="F605" s="32">
        <f>IF(B605="","",IF(B605&gt;='Mortgage Calculator'!$D$22,E605+I605,MIN('Mortgage Calculator'!$D$23,E605+I605)))</f>
        <v>0</v>
      </c>
      <c r="G605" s="33"/>
      <c r="H605" s="32">
        <f>IF(B605="","",MAX(0,MIN('Mortgage Calculator'!$D$17+N(G605),E605+I605-F605)))</f>
        <v>0</v>
      </c>
      <c r="I605" s="32">
        <f>IF(B605="","",ROUND(E605*'Mortgage Calculator'!$D$8/12,2))</f>
        <v>0</v>
      </c>
      <c r="J605" s="32">
        <f>IF(B605="","",F605+H605-I605)</f>
        <v>0</v>
      </c>
      <c r="K605" s="34">
        <f>IF(B605="","",ROUND(E605-J605,2))</f>
        <v>0</v>
      </c>
      <c r="L605" s="35">
        <f>IF(B605="","",L604+I605)</f>
        <v>0</v>
      </c>
      <c r="M605" s="32">
        <f>IF(B605="","",IF(AND('Mortgage Calculator'!$D$21/'Mortgage Calculator'!$D$6&gt;0.8,E605/'Mortgage Calculator'!$D$6&gt;0.78),ROUND('Mortgage Calculator'!$D$21*'Mortgage Calculator'!$D$15/12,2),0))</f>
        <v>0</v>
      </c>
      <c r="N605" s="36">
        <f>IF(B605="","",1-K605/'Mortgage Calculator'!$D$6)</f>
        <v>0</v>
      </c>
    </row>
    <row r="606" spans="2:14">
      <c r="B606" s="30">
        <f>IF(B605="","",IF(K605&gt;0.005,B605+1,""))</f>
        <v>0</v>
      </c>
      <c r="C606" s="31">
        <f>IF(B606="","",EDATE('Mortgage Calculator'!$D$10,B606-1))</f>
        <v>0</v>
      </c>
      <c r="D606" s="30">
        <f>IF(B606="","",INT((B606-1)/12)+1)</f>
        <v>0</v>
      </c>
      <c r="E606" s="32">
        <f>IF(B606="","",K605)</f>
        <v>0</v>
      </c>
      <c r="F606" s="32">
        <f>IF(B606="","",IF(B606&gt;='Mortgage Calculator'!$D$22,E606+I606,MIN('Mortgage Calculator'!$D$23,E606+I606)))</f>
        <v>0</v>
      </c>
      <c r="G606" s="33"/>
      <c r="H606" s="32">
        <f>IF(B606="","",MAX(0,MIN('Mortgage Calculator'!$D$17+N(G606),E606+I606-F606)))</f>
        <v>0</v>
      </c>
      <c r="I606" s="32">
        <f>IF(B606="","",ROUND(E606*'Mortgage Calculator'!$D$8/12,2))</f>
        <v>0</v>
      </c>
      <c r="J606" s="32">
        <f>IF(B606="","",F606+H606-I606)</f>
        <v>0</v>
      </c>
      <c r="K606" s="34">
        <f>IF(B606="","",ROUND(E606-J606,2))</f>
        <v>0</v>
      </c>
      <c r="L606" s="35">
        <f>IF(B606="","",L605+I606)</f>
        <v>0</v>
      </c>
      <c r="M606" s="32">
        <f>IF(B606="","",IF(AND('Mortgage Calculator'!$D$21/'Mortgage Calculator'!$D$6&gt;0.8,E606/'Mortgage Calculator'!$D$6&gt;0.78),ROUND('Mortgage Calculator'!$D$21*'Mortgage Calculator'!$D$15/12,2),0))</f>
        <v>0</v>
      </c>
      <c r="N606" s="36">
        <f>IF(B606="","",1-K606/'Mortgage Calculator'!$D$6)</f>
        <v>0</v>
      </c>
    </row>
    <row r="607" spans="2:14">
      <c r="B607" s="30">
        <f>IF(B606="","",IF(K606&gt;0.005,B606+1,""))</f>
        <v>0</v>
      </c>
      <c r="C607" s="31">
        <f>IF(B607="","",EDATE('Mortgage Calculator'!$D$10,B607-1))</f>
        <v>0</v>
      </c>
      <c r="D607" s="30">
        <f>IF(B607="","",INT((B607-1)/12)+1)</f>
        <v>0</v>
      </c>
      <c r="E607" s="32">
        <f>IF(B607="","",K606)</f>
        <v>0</v>
      </c>
      <c r="F607" s="32">
        <f>IF(B607="","",IF(B607&gt;='Mortgage Calculator'!$D$22,E607+I607,MIN('Mortgage Calculator'!$D$23,E607+I607)))</f>
        <v>0</v>
      </c>
      <c r="G607" s="33"/>
      <c r="H607" s="32">
        <f>IF(B607="","",MAX(0,MIN('Mortgage Calculator'!$D$17+N(G607),E607+I607-F607)))</f>
        <v>0</v>
      </c>
      <c r="I607" s="32">
        <f>IF(B607="","",ROUND(E607*'Mortgage Calculator'!$D$8/12,2))</f>
        <v>0</v>
      </c>
      <c r="J607" s="32">
        <f>IF(B607="","",F607+H607-I607)</f>
        <v>0</v>
      </c>
      <c r="K607" s="34">
        <f>IF(B607="","",ROUND(E607-J607,2))</f>
        <v>0</v>
      </c>
      <c r="L607" s="35">
        <f>IF(B607="","",L606+I607)</f>
        <v>0</v>
      </c>
      <c r="M607" s="32">
        <f>IF(B607="","",IF(AND('Mortgage Calculator'!$D$21/'Mortgage Calculator'!$D$6&gt;0.8,E607/'Mortgage Calculator'!$D$6&gt;0.78),ROUND('Mortgage Calculator'!$D$21*'Mortgage Calculator'!$D$15/12,2),0))</f>
        <v>0</v>
      </c>
      <c r="N607" s="36">
        <f>IF(B607="","",1-K607/'Mortgage Calculator'!$D$6)</f>
        <v>0</v>
      </c>
    </row>
    <row r="608" spans="2:14">
      <c r="B608" s="30">
        <f>IF(B607="","",IF(K607&gt;0.005,B607+1,""))</f>
        <v>0</v>
      </c>
      <c r="C608" s="31">
        <f>IF(B608="","",EDATE('Mortgage Calculator'!$D$10,B608-1))</f>
        <v>0</v>
      </c>
      <c r="D608" s="30">
        <f>IF(B608="","",INT((B608-1)/12)+1)</f>
        <v>0</v>
      </c>
      <c r="E608" s="32">
        <f>IF(B608="","",K607)</f>
        <v>0</v>
      </c>
      <c r="F608" s="32">
        <f>IF(B608="","",IF(B608&gt;='Mortgage Calculator'!$D$22,E608+I608,MIN('Mortgage Calculator'!$D$23,E608+I608)))</f>
        <v>0</v>
      </c>
      <c r="G608" s="33"/>
      <c r="H608" s="32">
        <f>IF(B608="","",MAX(0,MIN('Mortgage Calculator'!$D$17+N(G608),E608+I608-F608)))</f>
        <v>0</v>
      </c>
      <c r="I608" s="32">
        <f>IF(B608="","",ROUND(E608*'Mortgage Calculator'!$D$8/12,2))</f>
        <v>0</v>
      </c>
      <c r="J608" s="32">
        <f>IF(B608="","",F608+H608-I608)</f>
        <v>0</v>
      </c>
      <c r="K608" s="34">
        <f>IF(B608="","",ROUND(E608-J608,2))</f>
        <v>0</v>
      </c>
      <c r="L608" s="35">
        <f>IF(B608="","",L607+I608)</f>
        <v>0</v>
      </c>
      <c r="M608" s="32">
        <f>IF(B608="","",IF(AND('Mortgage Calculator'!$D$21/'Mortgage Calculator'!$D$6&gt;0.8,E608/'Mortgage Calculator'!$D$6&gt;0.78),ROUND('Mortgage Calculator'!$D$21*'Mortgage Calculator'!$D$15/12,2),0))</f>
        <v>0</v>
      </c>
      <c r="N608" s="36">
        <f>IF(B608="","",1-K608/'Mortgage Calculator'!$D$6)</f>
        <v>0</v>
      </c>
    </row>
    <row r="609" spans="2:14">
      <c r="B609" s="30">
        <f>IF(B608="","",IF(K608&gt;0.005,B608+1,""))</f>
        <v>0</v>
      </c>
      <c r="C609" s="31">
        <f>IF(B609="","",EDATE('Mortgage Calculator'!$D$10,B609-1))</f>
        <v>0</v>
      </c>
      <c r="D609" s="30">
        <f>IF(B609="","",INT((B609-1)/12)+1)</f>
        <v>0</v>
      </c>
      <c r="E609" s="32">
        <f>IF(B609="","",K608)</f>
        <v>0</v>
      </c>
      <c r="F609" s="32">
        <f>IF(B609="","",IF(B609&gt;='Mortgage Calculator'!$D$22,E609+I609,MIN('Mortgage Calculator'!$D$23,E609+I609)))</f>
        <v>0</v>
      </c>
      <c r="G609" s="33"/>
      <c r="H609" s="32">
        <f>IF(B609="","",MAX(0,MIN('Mortgage Calculator'!$D$17+N(G609),E609+I609-F609)))</f>
        <v>0</v>
      </c>
      <c r="I609" s="32">
        <f>IF(B609="","",ROUND(E609*'Mortgage Calculator'!$D$8/12,2))</f>
        <v>0</v>
      </c>
      <c r="J609" s="32">
        <f>IF(B609="","",F609+H609-I609)</f>
        <v>0</v>
      </c>
      <c r="K609" s="34">
        <f>IF(B609="","",ROUND(E609-J609,2))</f>
        <v>0</v>
      </c>
      <c r="L609" s="35">
        <f>IF(B609="","",L608+I609)</f>
        <v>0</v>
      </c>
      <c r="M609" s="32">
        <f>IF(B609="","",IF(AND('Mortgage Calculator'!$D$21/'Mortgage Calculator'!$D$6&gt;0.8,E609/'Mortgage Calculator'!$D$6&gt;0.78),ROUND('Mortgage Calculator'!$D$21*'Mortgage Calculator'!$D$15/12,2),0))</f>
        <v>0</v>
      </c>
      <c r="N609" s="36">
        <f>IF(B609="","",1-K609/'Mortgage Calculator'!$D$6)</f>
        <v>0</v>
      </c>
    </row>
    <row r="610" spans="2:14">
      <c r="B610" s="30">
        <f>IF(B609="","",IF(K609&gt;0.005,B609+1,""))</f>
        <v>0</v>
      </c>
      <c r="C610" s="31">
        <f>IF(B610="","",EDATE('Mortgage Calculator'!$D$10,B610-1))</f>
        <v>0</v>
      </c>
      <c r="D610" s="30">
        <f>IF(B610="","",INT((B610-1)/12)+1)</f>
        <v>0</v>
      </c>
      <c r="E610" s="32">
        <f>IF(B610="","",K609)</f>
        <v>0</v>
      </c>
      <c r="F610" s="32">
        <f>IF(B610="","",IF(B610&gt;='Mortgage Calculator'!$D$22,E610+I610,MIN('Mortgage Calculator'!$D$23,E610+I610)))</f>
        <v>0</v>
      </c>
      <c r="G610" s="33"/>
      <c r="H610" s="32">
        <f>IF(B610="","",MAX(0,MIN('Mortgage Calculator'!$D$17+N(G610),E610+I610-F610)))</f>
        <v>0</v>
      </c>
      <c r="I610" s="32">
        <f>IF(B610="","",ROUND(E610*'Mortgage Calculator'!$D$8/12,2))</f>
        <v>0</v>
      </c>
      <c r="J610" s="32">
        <f>IF(B610="","",F610+H610-I610)</f>
        <v>0</v>
      </c>
      <c r="K610" s="34">
        <f>IF(B610="","",ROUND(E610-J610,2))</f>
        <v>0</v>
      </c>
      <c r="L610" s="35">
        <f>IF(B610="","",L609+I610)</f>
        <v>0</v>
      </c>
      <c r="M610" s="32">
        <f>IF(B610="","",IF(AND('Mortgage Calculator'!$D$21/'Mortgage Calculator'!$D$6&gt;0.8,E610/'Mortgage Calculator'!$D$6&gt;0.78),ROUND('Mortgage Calculator'!$D$21*'Mortgage Calculator'!$D$15/12,2),0))</f>
        <v>0</v>
      </c>
      <c r="N610" s="36">
        <f>IF(B610="","",1-K610/'Mortgage Calculator'!$D$6)</f>
        <v>0</v>
      </c>
    </row>
    <row r="611" spans="2:14">
      <c r="B611" s="30">
        <f>IF(B610="","",IF(K610&gt;0.005,B610+1,""))</f>
        <v>0</v>
      </c>
      <c r="C611" s="31">
        <f>IF(B611="","",EDATE('Mortgage Calculator'!$D$10,B611-1))</f>
        <v>0</v>
      </c>
      <c r="D611" s="30">
        <f>IF(B611="","",INT((B611-1)/12)+1)</f>
        <v>0</v>
      </c>
      <c r="E611" s="32">
        <f>IF(B611="","",K610)</f>
        <v>0</v>
      </c>
      <c r="F611" s="32">
        <f>IF(B611="","",IF(B611&gt;='Mortgage Calculator'!$D$22,E611+I611,MIN('Mortgage Calculator'!$D$23,E611+I611)))</f>
        <v>0</v>
      </c>
      <c r="G611" s="33"/>
      <c r="H611" s="32">
        <f>IF(B611="","",MAX(0,MIN('Mortgage Calculator'!$D$17+N(G611),E611+I611-F611)))</f>
        <v>0</v>
      </c>
      <c r="I611" s="32">
        <f>IF(B611="","",ROUND(E611*'Mortgage Calculator'!$D$8/12,2))</f>
        <v>0</v>
      </c>
      <c r="J611" s="32">
        <f>IF(B611="","",F611+H611-I611)</f>
        <v>0</v>
      </c>
      <c r="K611" s="34">
        <f>IF(B611="","",ROUND(E611-J611,2))</f>
        <v>0</v>
      </c>
      <c r="L611" s="35">
        <f>IF(B611="","",L610+I611)</f>
        <v>0</v>
      </c>
      <c r="M611" s="32">
        <f>IF(B611="","",IF(AND('Mortgage Calculator'!$D$21/'Mortgage Calculator'!$D$6&gt;0.8,E611/'Mortgage Calculator'!$D$6&gt;0.78),ROUND('Mortgage Calculator'!$D$21*'Mortgage Calculator'!$D$15/12,2),0))</f>
        <v>0</v>
      </c>
      <c r="N611" s="36">
        <f>IF(B611="","",1-K611/'Mortgage Calculator'!$D$6)</f>
        <v>0</v>
      </c>
    </row>
    <row r="612" spans="2:14">
      <c r="B612" s="30">
        <f>IF(B611="","",IF(K611&gt;0.005,B611+1,""))</f>
        <v>0</v>
      </c>
      <c r="C612" s="31">
        <f>IF(B612="","",EDATE('Mortgage Calculator'!$D$10,B612-1))</f>
        <v>0</v>
      </c>
      <c r="D612" s="30">
        <f>IF(B612="","",INT((B612-1)/12)+1)</f>
        <v>0</v>
      </c>
      <c r="E612" s="32">
        <f>IF(B612="","",K611)</f>
        <v>0</v>
      </c>
      <c r="F612" s="32">
        <f>IF(B612="","",IF(B612&gt;='Mortgage Calculator'!$D$22,E612+I612,MIN('Mortgage Calculator'!$D$23,E612+I612)))</f>
        <v>0</v>
      </c>
      <c r="G612" s="33"/>
      <c r="H612" s="32">
        <f>IF(B612="","",MAX(0,MIN('Mortgage Calculator'!$D$17+N(G612),E612+I612-F612)))</f>
        <v>0</v>
      </c>
      <c r="I612" s="32">
        <f>IF(B612="","",ROUND(E612*'Mortgage Calculator'!$D$8/12,2))</f>
        <v>0</v>
      </c>
      <c r="J612" s="32">
        <f>IF(B612="","",F612+H612-I612)</f>
        <v>0</v>
      </c>
      <c r="K612" s="34">
        <f>IF(B612="","",ROUND(E612-J612,2))</f>
        <v>0</v>
      </c>
      <c r="L612" s="35">
        <f>IF(B612="","",L611+I612)</f>
        <v>0</v>
      </c>
      <c r="M612" s="32">
        <f>IF(B612="","",IF(AND('Mortgage Calculator'!$D$21/'Mortgage Calculator'!$D$6&gt;0.8,E612/'Mortgage Calculator'!$D$6&gt;0.78),ROUND('Mortgage Calculator'!$D$21*'Mortgage Calculator'!$D$15/12,2),0))</f>
        <v>0</v>
      </c>
      <c r="N612" s="36">
        <f>IF(B612="","",1-K612/'Mortgage Calculator'!$D$6)</f>
        <v>0</v>
      </c>
    </row>
    <row r="613" spans="2:14">
      <c r="B613" s="30">
        <f>IF(B612="","",IF(K612&gt;0.005,B612+1,""))</f>
        <v>0</v>
      </c>
      <c r="C613" s="31">
        <f>IF(B613="","",EDATE('Mortgage Calculator'!$D$10,B613-1))</f>
        <v>0</v>
      </c>
      <c r="D613" s="30">
        <f>IF(B613="","",INT((B613-1)/12)+1)</f>
        <v>0</v>
      </c>
      <c r="E613" s="32">
        <f>IF(B613="","",K612)</f>
        <v>0</v>
      </c>
      <c r="F613" s="32">
        <f>IF(B613="","",IF(B613&gt;='Mortgage Calculator'!$D$22,E613+I613,MIN('Mortgage Calculator'!$D$23,E613+I613)))</f>
        <v>0</v>
      </c>
      <c r="G613" s="33"/>
      <c r="H613" s="32">
        <f>IF(B613="","",MAX(0,MIN('Mortgage Calculator'!$D$17+N(G613),E613+I613-F613)))</f>
        <v>0</v>
      </c>
      <c r="I613" s="32">
        <f>IF(B613="","",ROUND(E613*'Mortgage Calculator'!$D$8/12,2))</f>
        <v>0</v>
      </c>
      <c r="J613" s="32">
        <f>IF(B613="","",F613+H613-I613)</f>
        <v>0</v>
      </c>
      <c r="K613" s="34">
        <f>IF(B613="","",ROUND(E613-J613,2))</f>
        <v>0</v>
      </c>
      <c r="L613" s="35">
        <f>IF(B613="","",L612+I613)</f>
        <v>0</v>
      </c>
      <c r="M613" s="32">
        <f>IF(B613="","",IF(AND('Mortgage Calculator'!$D$21/'Mortgage Calculator'!$D$6&gt;0.8,E613/'Mortgage Calculator'!$D$6&gt;0.78),ROUND('Mortgage Calculator'!$D$21*'Mortgage Calculator'!$D$15/12,2),0))</f>
        <v>0</v>
      </c>
      <c r="N613" s="36">
        <f>IF(B613="","",1-K613/'Mortgage Calculator'!$D$6)</f>
        <v>0</v>
      </c>
    </row>
    <row r="614" spans="2:14">
      <c r="B614" s="30">
        <f>IF(B613="","",IF(K613&gt;0.005,B613+1,""))</f>
        <v>0</v>
      </c>
      <c r="C614" s="31">
        <f>IF(B614="","",EDATE('Mortgage Calculator'!$D$10,B614-1))</f>
        <v>0</v>
      </c>
      <c r="D614" s="30">
        <f>IF(B614="","",INT((B614-1)/12)+1)</f>
        <v>0</v>
      </c>
      <c r="E614" s="32">
        <f>IF(B614="","",K613)</f>
        <v>0</v>
      </c>
      <c r="F614" s="32">
        <f>IF(B614="","",IF(B614&gt;='Mortgage Calculator'!$D$22,E614+I614,MIN('Mortgage Calculator'!$D$23,E614+I614)))</f>
        <v>0</v>
      </c>
      <c r="G614" s="33"/>
      <c r="H614" s="32">
        <f>IF(B614="","",MAX(0,MIN('Mortgage Calculator'!$D$17+N(G614),E614+I614-F614)))</f>
        <v>0</v>
      </c>
      <c r="I614" s="32">
        <f>IF(B614="","",ROUND(E614*'Mortgage Calculator'!$D$8/12,2))</f>
        <v>0</v>
      </c>
      <c r="J614" s="32">
        <f>IF(B614="","",F614+H614-I614)</f>
        <v>0</v>
      </c>
      <c r="K614" s="34">
        <f>IF(B614="","",ROUND(E614-J614,2))</f>
        <v>0</v>
      </c>
      <c r="L614" s="35">
        <f>IF(B614="","",L613+I614)</f>
        <v>0</v>
      </c>
      <c r="M614" s="32">
        <f>IF(B614="","",IF(AND('Mortgage Calculator'!$D$21/'Mortgage Calculator'!$D$6&gt;0.8,E614/'Mortgage Calculator'!$D$6&gt;0.78),ROUND('Mortgage Calculator'!$D$21*'Mortgage Calculator'!$D$15/12,2),0))</f>
        <v>0</v>
      </c>
      <c r="N614" s="36">
        <f>IF(B614="","",1-K614/'Mortgage Calculator'!$D$6)</f>
        <v>0</v>
      </c>
    </row>
    <row r="615" spans="2:14">
      <c r="B615" s="30">
        <f>IF(B614="","",IF(K614&gt;0.005,B614+1,""))</f>
        <v>0</v>
      </c>
      <c r="C615" s="31">
        <f>IF(B615="","",EDATE('Mortgage Calculator'!$D$10,B615-1))</f>
        <v>0</v>
      </c>
      <c r="D615" s="30">
        <f>IF(B615="","",INT((B615-1)/12)+1)</f>
        <v>0</v>
      </c>
      <c r="E615" s="32">
        <f>IF(B615="","",K614)</f>
        <v>0</v>
      </c>
      <c r="F615" s="32">
        <f>IF(B615="","",IF(B615&gt;='Mortgage Calculator'!$D$22,E615+I615,MIN('Mortgage Calculator'!$D$23,E615+I615)))</f>
        <v>0</v>
      </c>
      <c r="G615" s="33"/>
      <c r="H615" s="32">
        <f>IF(B615="","",MAX(0,MIN('Mortgage Calculator'!$D$17+N(G615),E615+I615-F615)))</f>
        <v>0</v>
      </c>
      <c r="I615" s="32">
        <f>IF(B615="","",ROUND(E615*'Mortgage Calculator'!$D$8/12,2))</f>
        <v>0</v>
      </c>
      <c r="J615" s="32">
        <f>IF(B615="","",F615+H615-I615)</f>
        <v>0</v>
      </c>
      <c r="K615" s="34">
        <f>IF(B615="","",ROUND(E615-J615,2))</f>
        <v>0</v>
      </c>
      <c r="L615" s="35">
        <f>IF(B615="","",L614+I615)</f>
        <v>0</v>
      </c>
      <c r="M615" s="32">
        <f>IF(B615="","",IF(AND('Mortgage Calculator'!$D$21/'Mortgage Calculator'!$D$6&gt;0.8,E615/'Mortgage Calculator'!$D$6&gt;0.78),ROUND('Mortgage Calculator'!$D$21*'Mortgage Calculator'!$D$15/12,2),0))</f>
        <v>0</v>
      </c>
      <c r="N615" s="36">
        <f>IF(B615="","",1-K615/'Mortgage Calculator'!$D$6)</f>
        <v>0</v>
      </c>
    </row>
    <row r="616" spans="2:14">
      <c r="B616" s="30">
        <f>IF(B615="","",IF(K615&gt;0.005,B615+1,""))</f>
        <v>0</v>
      </c>
      <c r="C616" s="31">
        <f>IF(B616="","",EDATE('Mortgage Calculator'!$D$10,B616-1))</f>
        <v>0</v>
      </c>
      <c r="D616" s="30">
        <f>IF(B616="","",INT((B616-1)/12)+1)</f>
        <v>0</v>
      </c>
      <c r="E616" s="32">
        <f>IF(B616="","",K615)</f>
        <v>0</v>
      </c>
      <c r="F616" s="32">
        <f>IF(B616="","",IF(B616&gt;='Mortgage Calculator'!$D$22,E616+I616,MIN('Mortgage Calculator'!$D$23,E616+I616)))</f>
        <v>0</v>
      </c>
      <c r="G616" s="33"/>
      <c r="H616" s="32">
        <f>IF(B616="","",MAX(0,MIN('Mortgage Calculator'!$D$17+N(G616),E616+I616-F616)))</f>
        <v>0</v>
      </c>
      <c r="I616" s="32">
        <f>IF(B616="","",ROUND(E616*'Mortgage Calculator'!$D$8/12,2))</f>
        <v>0</v>
      </c>
      <c r="J616" s="32">
        <f>IF(B616="","",F616+H616-I616)</f>
        <v>0</v>
      </c>
      <c r="K616" s="34">
        <f>IF(B616="","",ROUND(E616-J616,2))</f>
        <v>0</v>
      </c>
      <c r="L616" s="35">
        <f>IF(B616="","",L615+I616)</f>
        <v>0</v>
      </c>
      <c r="M616" s="32">
        <f>IF(B616="","",IF(AND('Mortgage Calculator'!$D$21/'Mortgage Calculator'!$D$6&gt;0.8,E616/'Mortgage Calculator'!$D$6&gt;0.78),ROUND('Mortgage Calculator'!$D$21*'Mortgage Calculator'!$D$15/12,2),0))</f>
        <v>0</v>
      </c>
      <c r="N616" s="36">
        <f>IF(B616="","",1-K616/'Mortgage Calculator'!$D$6)</f>
        <v>0</v>
      </c>
    </row>
    <row r="617" spans="2:14">
      <c r="B617" s="30">
        <f>IF(B616="","",IF(K616&gt;0.005,B616+1,""))</f>
        <v>0</v>
      </c>
      <c r="C617" s="31">
        <f>IF(B617="","",EDATE('Mortgage Calculator'!$D$10,B617-1))</f>
        <v>0</v>
      </c>
      <c r="D617" s="30">
        <f>IF(B617="","",INT((B617-1)/12)+1)</f>
        <v>0</v>
      </c>
      <c r="E617" s="32">
        <f>IF(B617="","",K616)</f>
        <v>0</v>
      </c>
      <c r="F617" s="32">
        <f>IF(B617="","",IF(B617&gt;='Mortgage Calculator'!$D$22,E617+I617,MIN('Mortgage Calculator'!$D$23,E617+I617)))</f>
        <v>0</v>
      </c>
      <c r="G617" s="33"/>
      <c r="H617" s="32">
        <f>IF(B617="","",MAX(0,MIN('Mortgage Calculator'!$D$17+N(G617),E617+I617-F617)))</f>
        <v>0</v>
      </c>
      <c r="I617" s="32">
        <f>IF(B617="","",ROUND(E617*'Mortgage Calculator'!$D$8/12,2))</f>
        <v>0</v>
      </c>
      <c r="J617" s="32">
        <f>IF(B617="","",F617+H617-I617)</f>
        <v>0</v>
      </c>
      <c r="K617" s="34">
        <f>IF(B617="","",ROUND(E617-J617,2))</f>
        <v>0</v>
      </c>
      <c r="L617" s="35">
        <f>IF(B617="","",L616+I617)</f>
        <v>0</v>
      </c>
      <c r="M617" s="32">
        <f>IF(B617="","",IF(AND('Mortgage Calculator'!$D$21/'Mortgage Calculator'!$D$6&gt;0.8,E617/'Mortgage Calculator'!$D$6&gt;0.78),ROUND('Mortgage Calculator'!$D$21*'Mortgage Calculator'!$D$15/12,2),0))</f>
        <v>0</v>
      </c>
      <c r="N617" s="36">
        <f>IF(B617="","",1-K617/'Mortgage Calculator'!$D$6)</f>
        <v>0</v>
      </c>
    </row>
    <row r="618" spans="2:14">
      <c r="B618" s="30">
        <f>IF(B617="","",IF(K617&gt;0.005,B617+1,""))</f>
        <v>0</v>
      </c>
      <c r="C618" s="31">
        <f>IF(B618="","",EDATE('Mortgage Calculator'!$D$10,B618-1))</f>
        <v>0</v>
      </c>
      <c r="D618" s="30">
        <f>IF(B618="","",INT((B618-1)/12)+1)</f>
        <v>0</v>
      </c>
      <c r="E618" s="32">
        <f>IF(B618="","",K617)</f>
        <v>0</v>
      </c>
      <c r="F618" s="32">
        <f>IF(B618="","",IF(B618&gt;='Mortgage Calculator'!$D$22,E618+I618,MIN('Mortgage Calculator'!$D$23,E618+I618)))</f>
        <v>0</v>
      </c>
      <c r="G618" s="33"/>
      <c r="H618" s="32">
        <f>IF(B618="","",MAX(0,MIN('Mortgage Calculator'!$D$17+N(G618),E618+I618-F618)))</f>
        <v>0</v>
      </c>
      <c r="I618" s="32">
        <f>IF(B618="","",ROUND(E618*'Mortgage Calculator'!$D$8/12,2))</f>
        <v>0</v>
      </c>
      <c r="J618" s="32">
        <f>IF(B618="","",F618+H618-I618)</f>
        <v>0</v>
      </c>
      <c r="K618" s="34">
        <f>IF(B618="","",ROUND(E618-J618,2))</f>
        <v>0</v>
      </c>
      <c r="L618" s="35">
        <f>IF(B618="","",L617+I618)</f>
        <v>0</v>
      </c>
      <c r="M618" s="32">
        <f>IF(B618="","",IF(AND('Mortgage Calculator'!$D$21/'Mortgage Calculator'!$D$6&gt;0.8,E618/'Mortgage Calculator'!$D$6&gt;0.78),ROUND('Mortgage Calculator'!$D$21*'Mortgage Calculator'!$D$15/12,2),0))</f>
        <v>0</v>
      </c>
      <c r="N618" s="36">
        <f>IF(B618="","",1-K618/'Mortgage Calculator'!$D$6)</f>
        <v>0</v>
      </c>
    </row>
    <row r="619" spans="2:14">
      <c r="B619" s="30">
        <f>IF(B618="","",IF(K618&gt;0.005,B618+1,""))</f>
        <v>0</v>
      </c>
      <c r="C619" s="31">
        <f>IF(B619="","",EDATE('Mortgage Calculator'!$D$10,B619-1))</f>
        <v>0</v>
      </c>
      <c r="D619" s="30">
        <f>IF(B619="","",INT((B619-1)/12)+1)</f>
        <v>0</v>
      </c>
      <c r="E619" s="32">
        <f>IF(B619="","",K618)</f>
        <v>0</v>
      </c>
      <c r="F619" s="32">
        <f>IF(B619="","",IF(B619&gt;='Mortgage Calculator'!$D$22,E619+I619,MIN('Mortgage Calculator'!$D$23,E619+I619)))</f>
        <v>0</v>
      </c>
      <c r="G619" s="33"/>
      <c r="H619" s="32">
        <f>IF(B619="","",MAX(0,MIN('Mortgage Calculator'!$D$17+N(G619),E619+I619-F619)))</f>
        <v>0</v>
      </c>
      <c r="I619" s="32">
        <f>IF(B619="","",ROUND(E619*'Mortgage Calculator'!$D$8/12,2))</f>
        <v>0</v>
      </c>
      <c r="J619" s="32">
        <f>IF(B619="","",F619+H619-I619)</f>
        <v>0</v>
      </c>
      <c r="K619" s="34">
        <f>IF(B619="","",ROUND(E619-J619,2))</f>
        <v>0</v>
      </c>
      <c r="L619" s="35">
        <f>IF(B619="","",L618+I619)</f>
        <v>0</v>
      </c>
      <c r="M619" s="32">
        <f>IF(B619="","",IF(AND('Mortgage Calculator'!$D$21/'Mortgage Calculator'!$D$6&gt;0.8,E619/'Mortgage Calculator'!$D$6&gt;0.78),ROUND('Mortgage Calculator'!$D$21*'Mortgage Calculator'!$D$15/12,2),0))</f>
        <v>0</v>
      </c>
      <c r="N619" s="36">
        <f>IF(B619="","",1-K619/'Mortgage Calculator'!$D$6)</f>
        <v>0</v>
      </c>
    </row>
    <row r="620" spans="2:14">
      <c r="B620" s="30">
        <f>IF(B619="","",IF(K619&gt;0.005,B619+1,""))</f>
        <v>0</v>
      </c>
      <c r="C620" s="31">
        <f>IF(B620="","",EDATE('Mortgage Calculator'!$D$10,B620-1))</f>
        <v>0</v>
      </c>
      <c r="D620" s="30">
        <f>IF(B620="","",INT((B620-1)/12)+1)</f>
        <v>0</v>
      </c>
      <c r="E620" s="32">
        <f>IF(B620="","",K619)</f>
        <v>0</v>
      </c>
      <c r="F620" s="32">
        <f>IF(B620="","",IF(B620&gt;='Mortgage Calculator'!$D$22,E620+I620,MIN('Mortgage Calculator'!$D$23,E620+I620)))</f>
        <v>0</v>
      </c>
      <c r="G620" s="33"/>
      <c r="H620" s="32">
        <f>IF(B620="","",MAX(0,MIN('Mortgage Calculator'!$D$17+N(G620),E620+I620-F620)))</f>
        <v>0</v>
      </c>
      <c r="I620" s="32">
        <f>IF(B620="","",ROUND(E620*'Mortgage Calculator'!$D$8/12,2))</f>
        <v>0</v>
      </c>
      <c r="J620" s="32">
        <f>IF(B620="","",F620+H620-I620)</f>
        <v>0</v>
      </c>
      <c r="K620" s="34">
        <f>IF(B620="","",ROUND(E620-J620,2))</f>
        <v>0</v>
      </c>
      <c r="L620" s="35">
        <f>IF(B620="","",L619+I620)</f>
        <v>0</v>
      </c>
      <c r="M620" s="32">
        <f>IF(B620="","",IF(AND('Mortgage Calculator'!$D$21/'Mortgage Calculator'!$D$6&gt;0.8,E620/'Mortgage Calculator'!$D$6&gt;0.78),ROUND('Mortgage Calculator'!$D$21*'Mortgage Calculator'!$D$15/12,2),0))</f>
        <v>0</v>
      </c>
      <c r="N620" s="36">
        <f>IF(B620="","",1-K620/'Mortgage Calculator'!$D$6)</f>
        <v>0</v>
      </c>
    </row>
    <row r="621" spans="2:14">
      <c r="B621" s="30">
        <f>IF(B620="","",IF(K620&gt;0.005,B620+1,""))</f>
        <v>0</v>
      </c>
      <c r="C621" s="31">
        <f>IF(B621="","",EDATE('Mortgage Calculator'!$D$10,B621-1))</f>
        <v>0</v>
      </c>
      <c r="D621" s="30">
        <f>IF(B621="","",INT((B621-1)/12)+1)</f>
        <v>0</v>
      </c>
      <c r="E621" s="32">
        <f>IF(B621="","",K620)</f>
        <v>0</v>
      </c>
      <c r="F621" s="32">
        <f>IF(B621="","",IF(B621&gt;='Mortgage Calculator'!$D$22,E621+I621,MIN('Mortgage Calculator'!$D$23,E621+I621)))</f>
        <v>0</v>
      </c>
      <c r="G621" s="33"/>
      <c r="H621" s="32">
        <f>IF(B621="","",MAX(0,MIN('Mortgage Calculator'!$D$17+N(G621),E621+I621-F621)))</f>
        <v>0</v>
      </c>
      <c r="I621" s="32">
        <f>IF(B621="","",ROUND(E621*'Mortgage Calculator'!$D$8/12,2))</f>
        <v>0</v>
      </c>
      <c r="J621" s="32">
        <f>IF(B621="","",F621+H621-I621)</f>
        <v>0</v>
      </c>
      <c r="K621" s="34">
        <f>IF(B621="","",ROUND(E621-J621,2))</f>
        <v>0</v>
      </c>
      <c r="L621" s="35">
        <f>IF(B621="","",L620+I621)</f>
        <v>0</v>
      </c>
      <c r="M621" s="32">
        <f>IF(B621="","",IF(AND('Mortgage Calculator'!$D$21/'Mortgage Calculator'!$D$6&gt;0.8,E621/'Mortgage Calculator'!$D$6&gt;0.78),ROUND('Mortgage Calculator'!$D$21*'Mortgage Calculator'!$D$15/12,2),0))</f>
        <v>0</v>
      </c>
      <c r="N621" s="36">
        <f>IF(B621="","",1-K621/'Mortgage Calculator'!$D$6)</f>
        <v>0</v>
      </c>
    </row>
    <row r="622" spans="2:14">
      <c r="B622" s="30">
        <f>IF(B621="","",IF(K621&gt;0.005,B621+1,""))</f>
        <v>0</v>
      </c>
      <c r="C622" s="31">
        <f>IF(B622="","",EDATE('Mortgage Calculator'!$D$10,B622-1))</f>
        <v>0</v>
      </c>
      <c r="D622" s="30">
        <f>IF(B622="","",INT((B622-1)/12)+1)</f>
        <v>0</v>
      </c>
      <c r="E622" s="32">
        <f>IF(B622="","",K621)</f>
        <v>0</v>
      </c>
      <c r="F622" s="32">
        <f>IF(B622="","",IF(B622&gt;='Mortgage Calculator'!$D$22,E622+I622,MIN('Mortgage Calculator'!$D$23,E622+I622)))</f>
        <v>0</v>
      </c>
      <c r="G622" s="33"/>
      <c r="H622" s="32">
        <f>IF(B622="","",MAX(0,MIN('Mortgage Calculator'!$D$17+N(G622),E622+I622-F622)))</f>
        <v>0</v>
      </c>
      <c r="I622" s="32">
        <f>IF(B622="","",ROUND(E622*'Mortgage Calculator'!$D$8/12,2))</f>
        <v>0</v>
      </c>
      <c r="J622" s="32">
        <f>IF(B622="","",F622+H622-I622)</f>
        <v>0</v>
      </c>
      <c r="K622" s="34">
        <f>IF(B622="","",ROUND(E622-J622,2))</f>
        <v>0</v>
      </c>
      <c r="L622" s="35">
        <f>IF(B622="","",L621+I622)</f>
        <v>0</v>
      </c>
      <c r="M622" s="32">
        <f>IF(B622="","",IF(AND('Mortgage Calculator'!$D$21/'Mortgage Calculator'!$D$6&gt;0.8,E622/'Mortgage Calculator'!$D$6&gt;0.78),ROUND('Mortgage Calculator'!$D$21*'Mortgage Calculator'!$D$15/12,2),0))</f>
        <v>0</v>
      </c>
      <c r="N622" s="36">
        <f>IF(B622="","",1-K622/'Mortgage Calculator'!$D$6)</f>
        <v>0</v>
      </c>
    </row>
    <row r="623" spans="2:14">
      <c r="B623" s="30">
        <f>IF(B622="","",IF(K622&gt;0.005,B622+1,""))</f>
        <v>0</v>
      </c>
      <c r="C623" s="31">
        <f>IF(B623="","",EDATE('Mortgage Calculator'!$D$10,B623-1))</f>
        <v>0</v>
      </c>
      <c r="D623" s="30">
        <f>IF(B623="","",INT((B623-1)/12)+1)</f>
        <v>0</v>
      </c>
      <c r="E623" s="32">
        <f>IF(B623="","",K622)</f>
        <v>0</v>
      </c>
      <c r="F623" s="32">
        <f>IF(B623="","",IF(B623&gt;='Mortgage Calculator'!$D$22,E623+I623,MIN('Mortgage Calculator'!$D$23,E623+I623)))</f>
        <v>0</v>
      </c>
      <c r="G623" s="33"/>
      <c r="H623" s="32">
        <f>IF(B623="","",MAX(0,MIN('Mortgage Calculator'!$D$17+N(G623),E623+I623-F623)))</f>
        <v>0</v>
      </c>
      <c r="I623" s="32">
        <f>IF(B623="","",ROUND(E623*'Mortgage Calculator'!$D$8/12,2))</f>
        <v>0</v>
      </c>
      <c r="J623" s="32">
        <f>IF(B623="","",F623+H623-I623)</f>
        <v>0</v>
      </c>
      <c r="K623" s="34">
        <f>IF(B623="","",ROUND(E623-J623,2))</f>
        <v>0</v>
      </c>
      <c r="L623" s="35">
        <f>IF(B623="","",L622+I623)</f>
        <v>0</v>
      </c>
      <c r="M623" s="32">
        <f>IF(B623="","",IF(AND('Mortgage Calculator'!$D$21/'Mortgage Calculator'!$D$6&gt;0.8,E623/'Mortgage Calculator'!$D$6&gt;0.78),ROUND('Mortgage Calculator'!$D$21*'Mortgage Calculator'!$D$15/12,2),0))</f>
        <v>0</v>
      </c>
      <c r="N623" s="36">
        <f>IF(B623="","",1-K623/'Mortgage Calculator'!$D$6)</f>
        <v>0</v>
      </c>
    </row>
    <row r="624" spans="2:14">
      <c r="B624" s="30">
        <f>IF(B623="","",IF(K623&gt;0.005,B623+1,""))</f>
        <v>0</v>
      </c>
      <c r="C624" s="31">
        <f>IF(B624="","",EDATE('Mortgage Calculator'!$D$10,B624-1))</f>
        <v>0</v>
      </c>
      <c r="D624" s="30">
        <f>IF(B624="","",INT((B624-1)/12)+1)</f>
        <v>0</v>
      </c>
      <c r="E624" s="32">
        <f>IF(B624="","",K623)</f>
        <v>0</v>
      </c>
      <c r="F624" s="32">
        <f>IF(B624="","",IF(B624&gt;='Mortgage Calculator'!$D$22,E624+I624,MIN('Mortgage Calculator'!$D$23,E624+I624)))</f>
        <v>0</v>
      </c>
      <c r="G624" s="33"/>
      <c r="H624" s="32">
        <f>IF(B624="","",MAX(0,MIN('Mortgage Calculator'!$D$17+N(G624),E624+I624-F624)))</f>
        <v>0</v>
      </c>
      <c r="I624" s="32">
        <f>IF(B624="","",ROUND(E624*'Mortgage Calculator'!$D$8/12,2))</f>
        <v>0</v>
      </c>
      <c r="J624" s="32">
        <f>IF(B624="","",F624+H624-I624)</f>
        <v>0</v>
      </c>
      <c r="K624" s="34">
        <f>IF(B624="","",ROUND(E624-J624,2))</f>
        <v>0</v>
      </c>
      <c r="L624" s="35">
        <f>IF(B624="","",L623+I624)</f>
        <v>0</v>
      </c>
      <c r="M624" s="32">
        <f>IF(B624="","",IF(AND('Mortgage Calculator'!$D$21/'Mortgage Calculator'!$D$6&gt;0.8,E624/'Mortgage Calculator'!$D$6&gt;0.78),ROUND('Mortgage Calculator'!$D$21*'Mortgage Calculator'!$D$15/12,2),0))</f>
        <v>0</v>
      </c>
      <c r="N624" s="36">
        <f>IF(B624="","",1-K624/'Mortgage Calculator'!$D$6)</f>
        <v>0</v>
      </c>
    </row>
    <row r="625" spans="2:14">
      <c r="B625" s="30">
        <f>IF(B624="","",IF(K624&gt;0.005,B624+1,""))</f>
        <v>0</v>
      </c>
      <c r="C625" s="31">
        <f>IF(B625="","",EDATE('Mortgage Calculator'!$D$10,B625-1))</f>
        <v>0</v>
      </c>
      <c r="D625" s="30">
        <f>IF(B625="","",INT((B625-1)/12)+1)</f>
        <v>0</v>
      </c>
      <c r="E625" s="32">
        <f>IF(B625="","",K624)</f>
        <v>0</v>
      </c>
      <c r="F625" s="32">
        <f>IF(B625="","",IF(B625&gt;='Mortgage Calculator'!$D$22,E625+I625,MIN('Mortgage Calculator'!$D$23,E625+I625)))</f>
        <v>0</v>
      </c>
      <c r="G625" s="33"/>
      <c r="H625" s="32">
        <f>IF(B625="","",MAX(0,MIN('Mortgage Calculator'!$D$17+N(G625),E625+I625-F625)))</f>
        <v>0</v>
      </c>
      <c r="I625" s="32">
        <f>IF(B625="","",ROUND(E625*'Mortgage Calculator'!$D$8/12,2))</f>
        <v>0</v>
      </c>
      <c r="J625" s="32">
        <f>IF(B625="","",F625+H625-I625)</f>
        <v>0</v>
      </c>
      <c r="K625" s="34">
        <f>IF(B625="","",ROUND(E625-J625,2))</f>
        <v>0</v>
      </c>
      <c r="L625" s="35">
        <f>IF(B625="","",L624+I625)</f>
        <v>0</v>
      </c>
      <c r="M625" s="32">
        <f>IF(B625="","",IF(AND('Mortgage Calculator'!$D$21/'Mortgage Calculator'!$D$6&gt;0.8,E625/'Mortgage Calculator'!$D$6&gt;0.78),ROUND('Mortgage Calculator'!$D$21*'Mortgage Calculator'!$D$15/12,2),0))</f>
        <v>0</v>
      </c>
      <c r="N625" s="36">
        <f>IF(B625="","",1-K625/'Mortgage Calculator'!$D$6)</f>
        <v>0</v>
      </c>
    </row>
    <row r="626" spans="2:14">
      <c r="B626" s="30">
        <f>IF(B625="","",IF(K625&gt;0.005,B625+1,""))</f>
        <v>0</v>
      </c>
      <c r="C626" s="31">
        <f>IF(B626="","",EDATE('Mortgage Calculator'!$D$10,B626-1))</f>
        <v>0</v>
      </c>
      <c r="D626" s="30">
        <f>IF(B626="","",INT((B626-1)/12)+1)</f>
        <v>0</v>
      </c>
      <c r="E626" s="32">
        <f>IF(B626="","",K625)</f>
        <v>0</v>
      </c>
      <c r="F626" s="32">
        <f>IF(B626="","",IF(B626&gt;='Mortgage Calculator'!$D$22,E626+I626,MIN('Mortgage Calculator'!$D$23,E626+I626)))</f>
        <v>0</v>
      </c>
      <c r="G626" s="33"/>
      <c r="H626" s="32">
        <f>IF(B626="","",MAX(0,MIN('Mortgage Calculator'!$D$17+N(G626),E626+I626-F626)))</f>
        <v>0</v>
      </c>
      <c r="I626" s="32">
        <f>IF(B626="","",ROUND(E626*'Mortgage Calculator'!$D$8/12,2))</f>
        <v>0</v>
      </c>
      <c r="J626" s="32">
        <f>IF(B626="","",F626+H626-I626)</f>
        <v>0</v>
      </c>
      <c r="K626" s="34">
        <f>IF(B626="","",ROUND(E626-J626,2))</f>
        <v>0</v>
      </c>
      <c r="L626" s="35">
        <f>IF(B626="","",L625+I626)</f>
        <v>0</v>
      </c>
      <c r="M626" s="32">
        <f>IF(B626="","",IF(AND('Mortgage Calculator'!$D$21/'Mortgage Calculator'!$D$6&gt;0.8,E626/'Mortgage Calculator'!$D$6&gt;0.78),ROUND('Mortgage Calculator'!$D$21*'Mortgage Calculator'!$D$15/12,2),0))</f>
        <v>0</v>
      </c>
      <c r="N626" s="36">
        <f>IF(B626="","",1-K626/'Mortgage Calculator'!$D$6)</f>
        <v>0</v>
      </c>
    </row>
    <row r="627" spans="2:14">
      <c r="B627" s="30">
        <f>IF(B626="","",IF(K626&gt;0.005,B626+1,""))</f>
        <v>0</v>
      </c>
      <c r="C627" s="31">
        <f>IF(B627="","",EDATE('Mortgage Calculator'!$D$10,B627-1))</f>
        <v>0</v>
      </c>
      <c r="D627" s="30">
        <f>IF(B627="","",INT((B627-1)/12)+1)</f>
        <v>0</v>
      </c>
      <c r="E627" s="32">
        <f>IF(B627="","",K626)</f>
        <v>0</v>
      </c>
      <c r="F627" s="32">
        <f>IF(B627="","",IF(B627&gt;='Mortgage Calculator'!$D$22,E627+I627,MIN('Mortgage Calculator'!$D$23,E627+I627)))</f>
        <v>0</v>
      </c>
      <c r="G627" s="33"/>
      <c r="H627" s="32">
        <f>IF(B627="","",MAX(0,MIN('Mortgage Calculator'!$D$17+N(G627),E627+I627-F627)))</f>
        <v>0</v>
      </c>
      <c r="I627" s="32">
        <f>IF(B627="","",ROUND(E627*'Mortgage Calculator'!$D$8/12,2))</f>
        <v>0</v>
      </c>
      <c r="J627" s="32">
        <f>IF(B627="","",F627+H627-I627)</f>
        <v>0</v>
      </c>
      <c r="K627" s="34">
        <f>IF(B627="","",ROUND(E627-J627,2))</f>
        <v>0</v>
      </c>
      <c r="L627" s="35">
        <f>IF(B627="","",L626+I627)</f>
        <v>0</v>
      </c>
      <c r="M627" s="32">
        <f>IF(B627="","",IF(AND('Mortgage Calculator'!$D$21/'Mortgage Calculator'!$D$6&gt;0.8,E627/'Mortgage Calculator'!$D$6&gt;0.78),ROUND('Mortgage Calculator'!$D$21*'Mortgage Calculator'!$D$15/12,2),0))</f>
        <v>0</v>
      </c>
      <c r="N627" s="36">
        <f>IF(B627="","",1-K627/'Mortgage Calculator'!$D$6)</f>
        <v>0</v>
      </c>
    </row>
    <row r="628" spans="2:14">
      <c r="B628" s="30">
        <f>IF(B627="","",IF(K627&gt;0.005,B627+1,""))</f>
        <v>0</v>
      </c>
      <c r="C628" s="31">
        <f>IF(B628="","",EDATE('Mortgage Calculator'!$D$10,B628-1))</f>
        <v>0</v>
      </c>
      <c r="D628" s="30">
        <f>IF(B628="","",INT((B628-1)/12)+1)</f>
        <v>0</v>
      </c>
      <c r="E628" s="32">
        <f>IF(B628="","",K627)</f>
        <v>0</v>
      </c>
      <c r="F628" s="32">
        <f>IF(B628="","",IF(B628&gt;='Mortgage Calculator'!$D$22,E628+I628,MIN('Mortgage Calculator'!$D$23,E628+I628)))</f>
        <v>0</v>
      </c>
      <c r="G628" s="33"/>
      <c r="H628" s="32">
        <f>IF(B628="","",MAX(0,MIN('Mortgage Calculator'!$D$17+N(G628),E628+I628-F628)))</f>
        <v>0</v>
      </c>
      <c r="I628" s="32">
        <f>IF(B628="","",ROUND(E628*'Mortgage Calculator'!$D$8/12,2))</f>
        <v>0</v>
      </c>
      <c r="J628" s="32">
        <f>IF(B628="","",F628+H628-I628)</f>
        <v>0</v>
      </c>
      <c r="K628" s="34">
        <f>IF(B628="","",ROUND(E628-J628,2))</f>
        <v>0</v>
      </c>
      <c r="L628" s="35">
        <f>IF(B628="","",L627+I628)</f>
        <v>0</v>
      </c>
      <c r="M628" s="32">
        <f>IF(B628="","",IF(AND('Mortgage Calculator'!$D$21/'Mortgage Calculator'!$D$6&gt;0.8,E628/'Mortgage Calculator'!$D$6&gt;0.78),ROUND('Mortgage Calculator'!$D$21*'Mortgage Calculator'!$D$15/12,2),0))</f>
        <v>0</v>
      </c>
      <c r="N628" s="36">
        <f>IF(B628="","",1-K628/'Mortgage Calculator'!$D$6)</f>
        <v>0</v>
      </c>
    </row>
    <row r="629" spans="2:14">
      <c r="B629" s="30">
        <f>IF(B628="","",IF(K628&gt;0.005,B628+1,""))</f>
        <v>0</v>
      </c>
      <c r="C629" s="31">
        <f>IF(B629="","",EDATE('Mortgage Calculator'!$D$10,B629-1))</f>
        <v>0</v>
      </c>
      <c r="D629" s="30">
        <f>IF(B629="","",INT((B629-1)/12)+1)</f>
        <v>0</v>
      </c>
      <c r="E629" s="32">
        <f>IF(B629="","",K628)</f>
        <v>0</v>
      </c>
      <c r="F629" s="32">
        <f>IF(B629="","",IF(B629&gt;='Mortgage Calculator'!$D$22,E629+I629,MIN('Mortgage Calculator'!$D$23,E629+I629)))</f>
        <v>0</v>
      </c>
      <c r="G629" s="33"/>
      <c r="H629" s="32">
        <f>IF(B629="","",MAX(0,MIN('Mortgage Calculator'!$D$17+N(G629),E629+I629-F629)))</f>
        <v>0</v>
      </c>
      <c r="I629" s="32">
        <f>IF(B629="","",ROUND(E629*'Mortgage Calculator'!$D$8/12,2))</f>
        <v>0</v>
      </c>
      <c r="J629" s="32">
        <f>IF(B629="","",F629+H629-I629)</f>
        <v>0</v>
      </c>
      <c r="K629" s="34">
        <f>IF(B629="","",ROUND(E629-J629,2))</f>
        <v>0</v>
      </c>
      <c r="L629" s="35">
        <f>IF(B629="","",L628+I629)</f>
        <v>0</v>
      </c>
      <c r="M629" s="32">
        <f>IF(B629="","",IF(AND('Mortgage Calculator'!$D$21/'Mortgage Calculator'!$D$6&gt;0.8,E629/'Mortgage Calculator'!$D$6&gt;0.78),ROUND('Mortgage Calculator'!$D$21*'Mortgage Calculator'!$D$15/12,2),0))</f>
        <v>0</v>
      </c>
      <c r="N629" s="36">
        <f>IF(B629="","",1-K629/'Mortgage Calculator'!$D$6)</f>
        <v>0</v>
      </c>
    </row>
    <row r="630" spans="2:14">
      <c r="B630" s="30">
        <f>IF(B629="","",IF(K629&gt;0.005,B629+1,""))</f>
        <v>0</v>
      </c>
      <c r="C630" s="31">
        <f>IF(B630="","",EDATE('Mortgage Calculator'!$D$10,B630-1))</f>
        <v>0</v>
      </c>
      <c r="D630" s="30">
        <f>IF(B630="","",INT((B630-1)/12)+1)</f>
        <v>0</v>
      </c>
      <c r="E630" s="32">
        <f>IF(B630="","",K629)</f>
        <v>0</v>
      </c>
      <c r="F630" s="32">
        <f>IF(B630="","",IF(B630&gt;='Mortgage Calculator'!$D$22,E630+I630,MIN('Mortgage Calculator'!$D$23,E630+I630)))</f>
        <v>0</v>
      </c>
      <c r="G630" s="33"/>
      <c r="H630" s="32">
        <f>IF(B630="","",MAX(0,MIN('Mortgage Calculator'!$D$17+N(G630),E630+I630-F630)))</f>
        <v>0</v>
      </c>
      <c r="I630" s="32">
        <f>IF(B630="","",ROUND(E630*'Mortgage Calculator'!$D$8/12,2))</f>
        <v>0</v>
      </c>
      <c r="J630" s="32">
        <f>IF(B630="","",F630+H630-I630)</f>
        <v>0</v>
      </c>
      <c r="K630" s="34">
        <f>IF(B630="","",ROUND(E630-J630,2))</f>
        <v>0</v>
      </c>
      <c r="L630" s="35">
        <f>IF(B630="","",L629+I630)</f>
        <v>0</v>
      </c>
      <c r="M630" s="32">
        <f>IF(B630="","",IF(AND('Mortgage Calculator'!$D$21/'Mortgage Calculator'!$D$6&gt;0.8,E630/'Mortgage Calculator'!$D$6&gt;0.78),ROUND('Mortgage Calculator'!$D$21*'Mortgage Calculator'!$D$15/12,2),0))</f>
        <v>0</v>
      </c>
      <c r="N630" s="36">
        <f>IF(B630="","",1-K630/'Mortgage Calculator'!$D$6)</f>
        <v>0</v>
      </c>
    </row>
    <row r="631" spans="2:14">
      <c r="B631" s="30">
        <f>IF(B630="","",IF(K630&gt;0.005,B630+1,""))</f>
        <v>0</v>
      </c>
      <c r="C631" s="31">
        <f>IF(B631="","",EDATE('Mortgage Calculator'!$D$10,B631-1))</f>
        <v>0</v>
      </c>
      <c r="D631" s="30">
        <f>IF(B631="","",INT((B631-1)/12)+1)</f>
        <v>0</v>
      </c>
      <c r="E631" s="32">
        <f>IF(B631="","",K630)</f>
        <v>0</v>
      </c>
      <c r="F631" s="32">
        <f>IF(B631="","",IF(B631&gt;='Mortgage Calculator'!$D$22,E631+I631,MIN('Mortgage Calculator'!$D$23,E631+I631)))</f>
        <v>0</v>
      </c>
      <c r="G631" s="33"/>
      <c r="H631" s="32">
        <f>IF(B631="","",MAX(0,MIN('Mortgage Calculator'!$D$17+N(G631),E631+I631-F631)))</f>
        <v>0</v>
      </c>
      <c r="I631" s="32">
        <f>IF(B631="","",ROUND(E631*'Mortgage Calculator'!$D$8/12,2))</f>
        <v>0</v>
      </c>
      <c r="J631" s="32">
        <f>IF(B631="","",F631+H631-I631)</f>
        <v>0</v>
      </c>
      <c r="K631" s="34">
        <f>IF(B631="","",ROUND(E631-J631,2))</f>
        <v>0</v>
      </c>
      <c r="L631" s="35">
        <f>IF(B631="","",L630+I631)</f>
        <v>0</v>
      </c>
      <c r="M631" s="32">
        <f>IF(B631="","",IF(AND('Mortgage Calculator'!$D$21/'Mortgage Calculator'!$D$6&gt;0.8,E631/'Mortgage Calculator'!$D$6&gt;0.78),ROUND('Mortgage Calculator'!$D$21*'Mortgage Calculator'!$D$15/12,2),0))</f>
        <v>0</v>
      </c>
      <c r="N631" s="36">
        <f>IF(B631="","",1-K631/'Mortgage Calculator'!$D$6)</f>
        <v>0</v>
      </c>
    </row>
    <row r="632" spans="2:14">
      <c r="B632" s="30">
        <f>IF(B631="","",IF(K631&gt;0.005,B631+1,""))</f>
        <v>0</v>
      </c>
      <c r="C632" s="31">
        <f>IF(B632="","",EDATE('Mortgage Calculator'!$D$10,B632-1))</f>
        <v>0</v>
      </c>
      <c r="D632" s="30">
        <f>IF(B632="","",INT((B632-1)/12)+1)</f>
        <v>0</v>
      </c>
      <c r="E632" s="32">
        <f>IF(B632="","",K631)</f>
        <v>0</v>
      </c>
      <c r="F632" s="32">
        <f>IF(B632="","",IF(B632&gt;='Mortgage Calculator'!$D$22,E632+I632,MIN('Mortgage Calculator'!$D$23,E632+I632)))</f>
        <v>0</v>
      </c>
      <c r="G632" s="33"/>
      <c r="H632" s="32">
        <f>IF(B632="","",MAX(0,MIN('Mortgage Calculator'!$D$17+N(G632),E632+I632-F632)))</f>
        <v>0</v>
      </c>
      <c r="I632" s="32">
        <f>IF(B632="","",ROUND(E632*'Mortgage Calculator'!$D$8/12,2))</f>
        <v>0</v>
      </c>
      <c r="J632" s="32">
        <f>IF(B632="","",F632+H632-I632)</f>
        <v>0</v>
      </c>
      <c r="K632" s="34">
        <f>IF(B632="","",ROUND(E632-J632,2))</f>
        <v>0</v>
      </c>
      <c r="L632" s="35">
        <f>IF(B632="","",L631+I632)</f>
        <v>0</v>
      </c>
      <c r="M632" s="32">
        <f>IF(B632="","",IF(AND('Mortgage Calculator'!$D$21/'Mortgage Calculator'!$D$6&gt;0.8,E632/'Mortgage Calculator'!$D$6&gt;0.78),ROUND('Mortgage Calculator'!$D$21*'Mortgage Calculator'!$D$15/12,2),0))</f>
        <v>0</v>
      </c>
      <c r="N632" s="36">
        <f>IF(B632="","",1-K632/'Mortgage Calculator'!$D$6)</f>
        <v>0</v>
      </c>
    </row>
    <row r="633" spans="2:14">
      <c r="B633" s="30">
        <f>IF(B632="","",IF(K632&gt;0.005,B632+1,""))</f>
        <v>0</v>
      </c>
      <c r="C633" s="31">
        <f>IF(B633="","",EDATE('Mortgage Calculator'!$D$10,B633-1))</f>
        <v>0</v>
      </c>
      <c r="D633" s="30">
        <f>IF(B633="","",INT((B633-1)/12)+1)</f>
        <v>0</v>
      </c>
      <c r="E633" s="32">
        <f>IF(B633="","",K632)</f>
        <v>0</v>
      </c>
      <c r="F633" s="32">
        <f>IF(B633="","",IF(B633&gt;='Mortgage Calculator'!$D$22,E633+I633,MIN('Mortgage Calculator'!$D$23,E633+I633)))</f>
        <v>0</v>
      </c>
      <c r="G633" s="33"/>
      <c r="H633" s="32">
        <f>IF(B633="","",MAX(0,MIN('Mortgage Calculator'!$D$17+N(G633),E633+I633-F633)))</f>
        <v>0</v>
      </c>
      <c r="I633" s="32">
        <f>IF(B633="","",ROUND(E633*'Mortgage Calculator'!$D$8/12,2))</f>
        <v>0</v>
      </c>
      <c r="J633" s="32">
        <f>IF(B633="","",F633+H633-I633)</f>
        <v>0</v>
      </c>
      <c r="K633" s="34">
        <f>IF(B633="","",ROUND(E633-J633,2))</f>
        <v>0</v>
      </c>
      <c r="L633" s="35">
        <f>IF(B633="","",L632+I633)</f>
        <v>0</v>
      </c>
      <c r="M633" s="32">
        <f>IF(B633="","",IF(AND('Mortgage Calculator'!$D$21/'Mortgage Calculator'!$D$6&gt;0.8,E633/'Mortgage Calculator'!$D$6&gt;0.78),ROUND('Mortgage Calculator'!$D$21*'Mortgage Calculator'!$D$15/12,2),0))</f>
        <v>0</v>
      </c>
      <c r="N633" s="36">
        <f>IF(B633="","",1-K633/'Mortgage Calculator'!$D$6)</f>
        <v>0</v>
      </c>
    </row>
    <row r="634" spans="2:14">
      <c r="B634" s="30">
        <f>IF(B633="","",IF(K633&gt;0.005,B633+1,""))</f>
        <v>0</v>
      </c>
      <c r="C634" s="31">
        <f>IF(B634="","",EDATE('Mortgage Calculator'!$D$10,B634-1))</f>
        <v>0</v>
      </c>
      <c r="D634" s="30">
        <f>IF(B634="","",INT((B634-1)/12)+1)</f>
        <v>0</v>
      </c>
      <c r="E634" s="32">
        <f>IF(B634="","",K633)</f>
        <v>0</v>
      </c>
      <c r="F634" s="32">
        <f>IF(B634="","",IF(B634&gt;='Mortgage Calculator'!$D$22,E634+I634,MIN('Mortgage Calculator'!$D$23,E634+I634)))</f>
        <v>0</v>
      </c>
      <c r="G634" s="33"/>
      <c r="H634" s="32">
        <f>IF(B634="","",MAX(0,MIN('Mortgage Calculator'!$D$17+N(G634),E634+I634-F634)))</f>
        <v>0</v>
      </c>
      <c r="I634" s="32">
        <f>IF(B634="","",ROUND(E634*'Mortgage Calculator'!$D$8/12,2))</f>
        <v>0</v>
      </c>
      <c r="J634" s="32">
        <f>IF(B634="","",F634+H634-I634)</f>
        <v>0</v>
      </c>
      <c r="K634" s="34">
        <f>IF(B634="","",ROUND(E634-J634,2))</f>
        <v>0</v>
      </c>
      <c r="L634" s="35">
        <f>IF(B634="","",L633+I634)</f>
        <v>0</v>
      </c>
      <c r="M634" s="32">
        <f>IF(B634="","",IF(AND('Mortgage Calculator'!$D$21/'Mortgage Calculator'!$D$6&gt;0.8,E634/'Mortgage Calculator'!$D$6&gt;0.78),ROUND('Mortgage Calculator'!$D$21*'Mortgage Calculator'!$D$15/12,2),0))</f>
        <v>0</v>
      </c>
      <c r="N634" s="36">
        <f>IF(B634="","",1-K634/'Mortgage Calculator'!$D$6)</f>
        <v>0</v>
      </c>
    </row>
    <row r="635" spans="2:14">
      <c r="B635" s="30">
        <f>IF(B634="","",IF(K634&gt;0.005,B634+1,""))</f>
        <v>0</v>
      </c>
      <c r="C635" s="31">
        <f>IF(B635="","",EDATE('Mortgage Calculator'!$D$10,B635-1))</f>
        <v>0</v>
      </c>
      <c r="D635" s="30">
        <f>IF(B635="","",INT((B635-1)/12)+1)</f>
        <v>0</v>
      </c>
      <c r="E635" s="32">
        <f>IF(B635="","",K634)</f>
        <v>0</v>
      </c>
      <c r="F635" s="32">
        <f>IF(B635="","",IF(B635&gt;='Mortgage Calculator'!$D$22,E635+I635,MIN('Mortgage Calculator'!$D$23,E635+I635)))</f>
        <v>0</v>
      </c>
      <c r="G635" s="33"/>
      <c r="H635" s="32">
        <f>IF(B635="","",MAX(0,MIN('Mortgage Calculator'!$D$17+N(G635),E635+I635-F635)))</f>
        <v>0</v>
      </c>
      <c r="I635" s="32">
        <f>IF(B635="","",ROUND(E635*'Mortgage Calculator'!$D$8/12,2))</f>
        <v>0</v>
      </c>
      <c r="J635" s="32">
        <f>IF(B635="","",F635+H635-I635)</f>
        <v>0</v>
      </c>
      <c r="K635" s="34">
        <f>IF(B635="","",ROUND(E635-J635,2))</f>
        <v>0</v>
      </c>
      <c r="L635" s="35">
        <f>IF(B635="","",L634+I635)</f>
        <v>0</v>
      </c>
      <c r="M635" s="32">
        <f>IF(B635="","",IF(AND('Mortgage Calculator'!$D$21/'Mortgage Calculator'!$D$6&gt;0.8,E635/'Mortgage Calculator'!$D$6&gt;0.78),ROUND('Mortgage Calculator'!$D$21*'Mortgage Calculator'!$D$15/12,2),0))</f>
        <v>0</v>
      </c>
      <c r="N635" s="36">
        <f>IF(B635="","",1-K635/'Mortgage Calculator'!$D$6)</f>
        <v>0</v>
      </c>
    </row>
    <row r="636" spans="2:14">
      <c r="B636" s="30">
        <f>IF(B635="","",IF(K635&gt;0.005,B635+1,""))</f>
        <v>0</v>
      </c>
      <c r="C636" s="31">
        <f>IF(B636="","",EDATE('Mortgage Calculator'!$D$10,B636-1))</f>
        <v>0</v>
      </c>
      <c r="D636" s="30">
        <f>IF(B636="","",INT((B636-1)/12)+1)</f>
        <v>0</v>
      </c>
      <c r="E636" s="32">
        <f>IF(B636="","",K635)</f>
        <v>0</v>
      </c>
      <c r="F636" s="32">
        <f>IF(B636="","",IF(B636&gt;='Mortgage Calculator'!$D$22,E636+I636,MIN('Mortgage Calculator'!$D$23,E636+I636)))</f>
        <v>0</v>
      </c>
      <c r="G636" s="33"/>
      <c r="H636" s="32">
        <f>IF(B636="","",MAX(0,MIN('Mortgage Calculator'!$D$17+N(G636),E636+I636-F636)))</f>
        <v>0</v>
      </c>
      <c r="I636" s="32">
        <f>IF(B636="","",ROUND(E636*'Mortgage Calculator'!$D$8/12,2))</f>
        <v>0</v>
      </c>
      <c r="J636" s="32">
        <f>IF(B636="","",F636+H636-I636)</f>
        <v>0</v>
      </c>
      <c r="K636" s="34">
        <f>IF(B636="","",ROUND(E636-J636,2))</f>
        <v>0</v>
      </c>
      <c r="L636" s="35">
        <f>IF(B636="","",L635+I636)</f>
        <v>0</v>
      </c>
      <c r="M636" s="32">
        <f>IF(B636="","",IF(AND('Mortgage Calculator'!$D$21/'Mortgage Calculator'!$D$6&gt;0.8,E636/'Mortgage Calculator'!$D$6&gt;0.78),ROUND('Mortgage Calculator'!$D$21*'Mortgage Calculator'!$D$15/12,2),0))</f>
        <v>0</v>
      </c>
      <c r="N636" s="36">
        <f>IF(B636="","",1-K636/'Mortgage Calculator'!$D$6)</f>
        <v>0</v>
      </c>
    </row>
    <row r="637" spans="2:14">
      <c r="B637" s="30">
        <f>IF(B636="","",IF(K636&gt;0.005,B636+1,""))</f>
        <v>0</v>
      </c>
      <c r="C637" s="31">
        <f>IF(B637="","",EDATE('Mortgage Calculator'!$D$10,B637-1))</f>
        <v>0</v>
      </c>
      <c r="D637" s="30">
        <f>IF(B637="","",INT((B637-1)/12)+1)</f>
        <v>0</v>
      </c>
      <c r="E637" s="32">
        <f>IF(B637="","",K636)</f>
        <v>0</v>
      </c>
      <c r="F637" s="32">
        <f>IF(B637="","",IF(B637&gt;='Mortgage Calculator'!$D$22,E637+I637,MIN('Mortgage Calculator'!$D$23,E637+I637)))</f>
        <v>0</v>
      </c>
      <c r="G637" s="33"/>
      <c r="H637" s="32">
        <f>IF(B637="","",MAX(0,MIN('Mortgage Calculator'!$D$17+N(G637),E637+I637-F637)))</f>
        <v>0</v>
      </c>
      <c r="I637" s="32">
        <f>IF(B637="","",ROUND(E637*'Mortgage Calculator'!$D$8/12,2))</f>
        <v>0</v>
      </c>
      <c r="J637" s="32">
        <f>IF(B637="","",F637+H637-I637)</f>
        <v>0</v>
      </c>
      <c r="K637" s="34">
        <f>IF(B637="","",ROUND(E637-J637,2))</f>
        <v>0</v>
      </c>
      <c r="L637" s="35">
        <f>IF(B637="","",L636+I637)</f>
        <v>0</v>
      </c>
      <c r="M637" s="32">
        <f>IF(B637="","",IF(AND('Mortgage Calculator'!$D$21/'Mortgage Calculator'!$D$6&gt;0.8,E637/'Mortgage Calculator'!$D$6&gt;0.78),ROUND('Mortgage Calculator'!$D$21*'Mortgage Calculator'!$D$15/12,2),0))</f>
        <v>0</v>
      </c>
      <c r="N637" s="36">
        <f>IF(B637="","",1-K637/'Mortgage Calculator'!$D$6)</f>
        <v>0</v>
      </c>
    </row>
    <row r="638" spans="2:14">
      <c r="B638" s="30">
        <f>IF(B637="","",IF(K637&gt;0.005,B637+1,""))</f>
        <v>0</v>
      </c>
      <c r="C638" s="31">
        <f>IF(B638="","",EDATE('Mortgage Calculator'!$D$10,B638-1))</f>
        <v>0</v>
      </c>
      <c r="D638" s="30">
        <f>IF(B638="","",INT((B638-1)/12)+1)</f>
        <v>0</v>
      </c>
      <c r="E638" s="32">
        <f>IF(B638="","",K637)</f>
        <v>0</v>
      </c>
      <c r="F638" s="32">
        <f>IF(B638="","",IF(B638&gt;='Mortgage Calculator'!$D$22,E638+I638,MIN('Mortgage Calculator'!$D$23,E638+I638)))</f>
        <v>0</v>
      </c>
      <c r="G638" s="33"/>
      <c r="H638" s="32">
        <f>IF(B638="","",MAX(0,MIN('Mortgage Calculator'!$D$17+N(G638),E638+I638-F638)))</f>
        <v>0</v>
      </c>
      <c r="I638" s="32">
        <f>IF(B638="","",ROUND(E638*'Mortgage Calculator'!$D$8/12,2))</f>
        <v>0</v>
      </c>
      <c r="J638" s="32">
        <f>IF(B638="","",F638+H638-I638)</f>
        <v>0</v>
      </c>
      <c r="K638" s="34">
        <f>IF(B638="","",ROUND(E638-J638,2))</f>
        <v>0</v>
      </c>
      <c r="L638" s="35">
        <f>IF(B638="","",L637+I638)</f>
        <v>0</v>
      </c>
      <c r="M638" s="32">
        <f>IF(B638="","",IF(AND('Mortgage Calculator'!$D$21/'Mortgage Calculator'!$D$6&gt;0.8,E638/'Mortgage Calculator'!$D$6&gt;0.78),ROUND('Mortgage Calculator'!$D$21*'Mortgage Calculator'!$D$15/12,2),0))</f>
        <v>0</v>
      </c>
      <c r="N638" s="36">
        <f>IF(B638="","",1-K638/'Mortgage Calculator'!$D$6)</f>
        <v>0</v>
      </c>
    </row>
    <row r="639" spans="2:14">
      <c r="B639" s="30">
        <f>IF(B638="","",IF(K638&gt;0.005,B638+1,""))</f>
        <v>0</v>
      </c>
      <c r="C639" s="31">
        <f>IF(B639="","",EDATE('Mortgage Calculator'!$D$10,B639-1))</f>
        <v>0</v>
      </c>
      <c r="D639" s="30">
        <f>IF(B639="","",INT((B639-1)/12)+1)</f>
        <v>0</v>
      </c>
      <c r="E639" s="32">
        <f>IF(B639="","",K638)</f>
        <v>0</v>
      </c>
      <c r="F639" s="32">
        <f>IF(B639="","",IF(B639&gt;='Mortgage Calculator'!$D$22,E639+I639,MIN('Mortgage Calculator'!$D$23,E639+I639)))</f>
        <v>0</v>
      </c>
      <c r="G639" s="33"/>
      <c r="H639" s="32">
        <f>IF(B639="","",MAX(0,MIN('Mortgage Calculator'!$D$17+N(G639),E639+I639-F639)))</f>
        <v>0</v>
      </c>
      <c r="I639" s="32">
        <f>IF(B639="","",ROUND(E639*'Mortgage Calculator'!$D$8/12,2))</f>
        <v>0</v>
      </c>
      <c r="J639" s="32">
        <f>IF(B639="","",F639+H639-I639)</f>
        <v>0</v>
      </c>
      <c r="K639" s="34">
        <f>IF(B639="","",ROUND(E639-J639,2))</f>
        <v>0</v>
      </c>
      <c r="L639" s="35">
        <f>IF(B639="","",L638+I639)</f>
        <v>0</v>
      </c>
      <c r="M639" s="32">
        <f>IF(B639="","",IF(AND('Mortgage Calculator'!$D$21/'Mortgage Calculator'!$D$6&gt;0.8,E639/'Mortgage Calculator'!$D$6&gt;0.78),ROUND('Mortgage Calculator'!$D$21*'Mortgage Calculator'!$D$15/12,2),0))</f>
        <v>0</v>
      </c>
      <c r="N639" s="36">
        <f>IF(B639="","",1-K639/'Mortgage Calculator'!$D$6)</f>
        <v>0</v>
      </c>
    </row>
    <row r="640" spans="2:14">
      <c r="B640" s="30">
        <f>IF(B639="","",IF(K639&gt;0.005,B639+1,""))</f>
        <v>0</v>
      </c>
      <c r="C640" s="31">
        <f>IF(B640="","",EDATE('Mortgage Calculator'!$D$10,B640-1))</f>
        <v>0</v>
      </c>
      <c r="D640" s="30">
        <f>IF(B640="","",INT((B640-1)/12)+1)</f>
        <v>0</v>
      </c>
      <c r="E640" s="32">
        <f>IF(B640="","",K639)</f>
        <v>0</v>
      </c>
      <c r="F640" s="32">
        <f>IF(B640="","",IF(B640&gt;='Mortgage Calculator'!$D$22,E640+I640,MIN('Mortgage Calculator'!$D$23,E640+I640)))</f>
        <v>0</v>
      </c>
      <c r="G640" s="33"/>
      <c r="H640" s="32">
        <f>IF(B640="","",MAX(0,MIN('Mortgage Calculator'!$D$17+N(G640),E640+I640-F640)))</f>
        <v>0</v>
      </c>
      <c r="I640" s="32">
        <f>IF(B640="","",ROUND(E640*'Mortgage Calculator'!$D$8/12,2))</f>
        <v>0</v>
      </c>
      <c r="J640" s="32">
        <f>IF(B640="","",F640+H640-I640)</f>
        <v>0</v>
      </c>
      <c r="K640" s="34">
        <f>IF(B640="","",ROUND(E640-J640,2))</f>
        <v>0</v>
      </c>
      <c r="L640" s="35">
        <f>IF(B640="","",L639+I640)</f>
        <v>0</v>
      </c>
      <c r="M640" s="32">
        <f>IF(B640="","",IF(AND('Mortgage Calculator'!$D$21/'Mortgage Calculator'!$D$6&gt;0.8,E640/'Mortgage Calculator'!$D$6&gt;0.78),ROUND('Mortgage Calculator'!$D$21*'Mortgage Calculator'!$D$15/12,2),0))</f>
        <v>0</v>
      </c>
      <c r="N640" s="36">
        <f>IF(B640="","",1-K640/'Mortgage Calculator'!$D$6)</f>
        <v>0</v>
      </c>
    </row>
    <row r="641" spans="2:14">
      <c r="B641" s="30">
        <f>IF(B640="","",IF(K640&gt;0.005,B640+1,""))</f>
        <v>0</v>
      </c>
      <c r="C641" s="31">
        <f>IF(B641="","",EDATE('Mortgage Calculator'!$D$10,B641-1))</f>
        <v>0</v>
      </c>
      <c r="D641" s="30">
        <f>IF(B641="","",INT((B641-1)/12)+1)</f>
        <v>0</v>
      </c>
      <c r="E641" s="32">
        <f>IF(B641="","",K640)</f>
        <v>0</v>
      </c>
      <c r="F641" s="32">
        <f>IF(B641="","",IF(B641&gt;='Mortgage Calculator'!$D$22,E641+I641,MIN('Mortgage Calculator'!$D$23,E641+I641)))</f>
        <v>0</v>
      </c>
      <c r="G641" s="33"/>
      <c r="H641" s="32">
        <f>IF(B641="","",MAX(0,MIN('Mortgage Calculator'!$D$17+N(G641),E641+I641-F641)))</f>
        <v>0</v>
      </c>
      <c r="I641" s="32">
        <f>IF(B641="","",ROUND(E641*'Mortgage Calculator'!$D$8/12,2))</f>
        <v>0</v>
      </c>
      <c r="J641" s="32">
        <f>IF(B641="","",F641+H641-I641)</f>
        <v>0</v>
      </c>
      <c r="K641" s="34">
        <f>IF(B641="","",ROUND(E641-J641,2))</f>
        <v>0</v>
      </c>
      <c r="L641" s="35">
        <f>IF(B641="","",L640+I641)</f>
        <v>0</v>
      </c>
      <c r="M641" s="32">
        <f>IF(B641="","",IF(AND('Mortgage Calculator'!$D$21/'Mortgage Calculator'!$D$6&gt;0.8,E641/'Mortgage Calculator'!$D$6&gt;0.78),ROUND('Mortgage Calculator'!$D$21*'Mortgage Calculator'!$D$15/12,2),0))</f>
        <v>0</v>
      </c>
      <c r="N641" s="36">
        <f>IF(B641="","",1-K641/'Mortgage Calculator'!$D$6)</f>
        <v>0</v>
      </c>
    </row>
    <row r="642" spans="2:14">
      <c r="B642" s="30">
        <f>IF(B641="","",IF(K641&gt;0.005,B641+1,""))</f>
        <v>0</v>
      </c>
      <c r="C642" s="31">
        <f>IF(B642="","",EDATE('Mortgage Calculator'!$D$10,B642-1))</f>
        <v>0</v>
      </c>
      <c r="D642" s="30">
        <f>IF(B642="","",INT((B642-1)/12)+1)</f>
        <v>0</v>
      </c>
      <c r="E642" s="32">
        <f>IF(B642="","",K641)</f>
        <v>0</v>
      </c>
      <c r="F642" s="32">
        <f>IF(B642="","",IF(B642&gt;='Mortgage Calculator'!$D$22,E642+I642,MIN('Mortgage Calculator'!$D$23,E642+I642)))</f>
        <v>0</v>
      </c>
      <c r="G642" s="33"/>
      <c r="H642" s="32">
        <f>IF(B642="","",MAX(0,MIN('Mortgage Calculator'!$D$17+N(G642),E642+I642-F642)))</f>
        <v>0</v>
      </c>
      <c r="I642" s="32">
        <f>IF(B642="","",ROUND(E642*'Mortgage Calculator'!$D$8/12,2))</f>
        <v>0</v>
      </c>
      <c r="J642" s="32">
        <f>IF(B642="","",F642+H642-I642)</f>
        <v>0</v>
      </c>
      <c r="K642" s="34">
        <f>IF(B642="","",ROUND(E642-J642,2))</f>
        <v>0</v>
      </c>
      <c r="L642" s="35">
        <f>IF(B642="","",L641+I642)</f>
        <v>0</v>
      </c>
      <c r="M642" s="32">
        <f>IF(B642="","",IF(AND('Mortgage Calculator'!$D$21/'Mortgage Calculator'!$D$6&gt;0.8,E642/'Mortgage Calculator'!$D$6&gt;0.78),ROUND('Mortgage Calculator'!$D$21*'Mortgage Calculator'!$D$15/12,2),0))</f>
        <v>0</v>
      </c>
      <c r="N642" s="36">
        <f>IF(B642="","",1-K642/'Mortgage Calculator'!$D$6)</f>
        <v>0</v>
      </c>
    </row>
    <row r="643" spans="2:14">
      <c r="B643" s="30">
        <f>IF(B642="","",IF(K642&gt;0.005,B642+1,""))</f>
        <v>0</v>
      </c>
      <c r="C643" s="31">
        <f>IF(B643="","",EDATE('Mortgage Calculator'!$D$10,B643-1))</f>
        <v>0</v>
      </c>
      <c r="D643" s="30">
        <f>IF(B643="","",INT((B643-1)/12)+1)</f>
        <v>0</v>
      </c>
      <c r="E643" s="32">
        <f>IF(B643="","",K642)</f>
        <v>0</v>
      </c>
      <c r="F643" s="32">
        <f>IF(B643="","",IF(B643&gt;='Mortgage Calculator'!$D$22,E643+I643,MIN('Mortgage Calculator'!$D$23,E643+I643)))</f>
        <v>0</v>
      </c>
      <c r="G643" s="33"/>
      <c r="H643" s="32">
        <f>IF(B643="","",MAX(0,MIN('Mortgage Calculator'!$D$17+N(G643),E643+I643-F643)))</f>
        <v>0</v>
      </c>
      <c r="I643" s="32">
        <f>IF(B643="","",ROUND(E643*'Mortgage Calculator'!$D$8/12,2))</f>
        <v>0</v>
      </c>
      <c r="J643" s="32">
        <f>IF(B643="","",F643+H643-I643)</f>
        <v>0</v>
      </c>
      <c r="K643" s="34">
        <f>IF(B643="","",ROUND(E643-J643,2))</f>
        <v>0</v>
      </c>
      <c r="L643" s="35">
        <f>IF(B643="","",L642+I643)</f>
        <v>0</v>
      </c>
      <c r="M643" s="32">
        <f>IF(B643="","",IF(AND('Mortgage Calculator'!$D$21/'Mortgage Calculator'!$D$6&gt;0.8,E643/'Mortgage Calculator'!$D$6&gt;0.78),ROUND('Mortgage Calculator'!$D$21*'Mortgage Calculator'!$D$15/12,2),0))</f>
        <v>0</v>
      </c>
      <c r="N643" s="36">
        <f>IF(B643="","",1-K643/'Mortgage Calculator'!$D$6)</f>
        <v>0</v>
      </c>
    </row>
    <row r="644" spans="2:14">
      <c r="B644" s="30">
        <f>IF(B643="","",IF(K643&gt;0.005,B643+1,""))</f>
        <v>0</v>
      </c>
      <c r="C644" s="31">
        <f>IF(B644="","",EDATE('Mortgage Calculator'!$D$10,B644-1))</f>
        <v>0</v>
      </c>
      <c r="D644" s="30">
        <f>IF(B644="","",INT((B644-1)/12)+1)</f>
        <v>0</v>
      </c>
      <c r="E644" s="32">
        <f>IF(B644="","",K643)</f>
        <v>0</v>
      </c>
      <c r="F644" s="32">
        <f>IF(B644="","",IF(B644&gt;='Mortgage Calculator'!$D$22,E644+I644,MIN('Mortgage Calculator'!$D$23,E644+I644)))</f>
        <v>0</v>
      </c>
      <c r="G644" s="33"/>
      <c r="H644" s="32">
        <f>IF(B644="","",MAX(0,MIN('Mortgage Calculator'!$D$17+N(G644),E644+I644-F644)))</f>
        <v>0</v>
      </c>
      <c r="I644" s="32">
        <f>IF(B644="","",ROUND(E644*'Mortgage Calculator'!$D$8/12,2))</f>
        <v>0</v>
      </c>
      <c r="J644" s="32">
        <f>IF(B644="","",F644+H644-I644)</f>
        <v>0</v>
      </c>
      <c r="K644" s="34">
        <f>IF(B644="","",ROUND(E644-J644,2))</f>
        <v>0</v>
      </c>
      <c r="L644" s="35">
        <f>IF(B644="","",L643+I644)</f>
        <v>0</v>
      </c>
      <c r="M644" s="32">
        <f>IF(B644="","",IF(AND('Mortgage Calculator'!$D$21/'Mortgage Calculator'!$D$6&gt;0.8,E644/'Mortgage Calculator'!$D$6&gt;0.78),ROUND('Mortgage Calculator'!$D$21*'Mortgage Calculator'!$D$15/12,2),0))</f>
        <v>0</v>
      </c>
      <c r="N644" s="36">
        <f>IF(B644="","",1-K644/'Mortgage Calculator'!$D$6)</f>
        <v>0</v>
      </c>
    </row>
    <row r="645" spans="2:14">
      <c r="B645" s="30">
        <f>IF(B644="","",IF(K644&gt;0.005,B644+1,""))</f>
        <v>0</v>
      </c>
      <c r="C645" s="31">
        <f>IF(B645="","",EDATE('Mortgage Calculator'!$D$10,B645-1))</f>
        <v>0</v>
      </c>
      <c r="D645" s="30">
        <f>IF(B645="","",INT((B645-1)/12)+1)</f>
        <v>0</v>
      </c>
      <c r="E645" s="32">
        <f>IF(B645="","",K644)</f>
        <v>0</v>
      </c>
      <c r="F645" s="32">
        <f>IF(B645="","",IF(B645&gt;='Mortgage Calculator'!$D$22,E645+I645,MIN('Mortgage Calculator'!$D$23,E645+I645)))</f>
        <v>0</v>
      </c>
      <c r="G645" s="33"/>
      <c r="H645" s="32">
        <f>IF(B645="","",MAX(0,MIN('Mortgage Calculator'!$D$17+N(G645),E645+I645-F645)))</f>
        <v>0</v>
      </c>
      <c r="I645" s="32">
        <f>IF(B645="","",ROUND(E645*'Mortgage Calculator'!$D$8/12,2))</f>
        <v>0</v>
      </c>
      <c r="J645" s="32">
        <f>IF(B645="","",F645+H645-I645)</f>
        <v>0</v>
      </c>
      <c r="K645" s="34">
        <f>IF(B645="","",ROUND(E645-J645,2))</f>
        <v>0</v>
      </c>
      <c r="L645" s="35">
        <f>IF(B645="","",L644+I645)</f>
        <v>0</v>
      </c>
      <c r="M645" s="32">
        <f>IF(B645="","",IF(AND('Mortgage Calculator'!$D$21/'Mortgage Calculator'!$D$6&gt;0.8,E645/'Mortgage Calculator'!$D$6&gt;0.78),ROUND('Mortgage Calculator'!$D$21*'Mortgage Calculator'!$D$15/12,2),0))</f>
        <v>0</v>
      </c>
      <c r="N645" s="36">
        <f>IF(B645="","",1-K645/'Mortgage Calculator'!$D$6)</f>
        <v>0</v>
      </c>
    </row>
    <row r="646" spans="2:14">
      <c r="B646" s="30">
        <f>IF(B645="","",IF(K645&gt;0.005,B645+1,""))</f>
        <v>0</v>
      </c>
      <c r="C646" s="31">
        <f>IF(B646="","",EDATE('Mortgage Calculator'!$D$10,B646-1))</f>
        <v>0</v>
      </c>
      <c r="D646" s="30">
        <f>IF(B646="","",INT((B646-1)/12)+1)</f>
        <v>0</v>
      </c>
      <c r="E646" s="32">
        <f>IF(B646="","",K645)</f>
        <v>0</v>
      </c>
      <c r="F646" s="32">
        <f>IF(B646="","",IF(B646&gt;='Mortgage Calculator'!$D$22,E646+I646,MIN('Mortgage Calculator'!$D$23,E646+I646)))</f>
        <v>0</v>
      </c>
      <c r="G646" s="33"/>
      <c r="H646" s="32">
        <f>IF(B646="","",MAX(0,MIN('Mortgage Calculator'!$D$17+N(G646),E646+I646-F646)))</f>
        <v>0</v>
      </c>
      <c r="I646" s="32">
        <f>IF(B646="","",ROUND(E646*'Mortgage Calculator'!$D$8/12,2))</f>
        <v>0</v>
      </c>
      <c r="J646" s="32">
        <f>IF(B646="","",F646+H646-I646)</f>
        <v>0</v>
      </c>
      <c r="K646" s="34">
        <f>IF(B646="","",ROUND(E646-J646,2))</f>
        <v>0</v>
      </c>
      <c r="L646" s="35">
        <f>IF(B646="","",L645+I646)</f>
        <v>0</v>
      </c>
      <c r="M646" s="32">
        <f>IF(B646="","",IF(AND('Mortgage Calculator'!$D$21/'Mortgage Calculator'!$D$6&gt;0.8,E646/'Mortgage Calculator'!$D$6&gt;0.78),ROUND('Mortgage Calculator'!$D$21*'Mortgage Calculator'!$D$15/12,2),0))</f>
        <v>0</v>
      </c>
      <c r="N646" s="36">
        <f>IF(B646="","",1-K646/'Mortgage Calculator'!$D$6)</f>
        <v>0</v>
      </c>
    </row>
    <row r="647" spans="2:14">
      <c r="B647" s="30">
        <f>IF(B646="","",IF(K646&gt;0.005,B646+1,""))</f>
        <v>0</v>
      </c>
      <c r="C647" s="31">
        <f>IF(B647="","",EDATE('Mortgage Calculator'!$D$10,B647-1))</f>
        <v>0</v>
      </c>
      <c r="D647" s="30">
        <f>IF(B647="","",INT((B647-1)/12)+1)</f>
        <v>0</v>
      </c>
      <c r="E647" s="32">
        <f>IF(B647="","",K646)</f>
        <v>0</v>
      </c>
      <c r="F647" s="32">
        <f>IF(B647="","",IF(B647&gt;='Mortgage Calculator'!$D$22,E647+I647,MIN('Mortgage Calculator'!$D$23,E647+I647)))</f>
        <v>0</v>
      </c>
      <c r="G647" s="33"/>
      <c r="H647" s="32">
        <f>IF(B647="","",MAX(0,MIN('Mortgage Calculator'!$D$17+N(G647),E647+I647-F647)))</f>
        <v>0</v>
      </c>
      <c r="I647" s="32">
        <f>IF(B647="","",ROUND(E647*'Mortgage Calculator'!$D$8/12,2))</f>
        <v>0</v>
      </c>
      <c r="J647" s="32">
        <f>IF(B647="","",F647+H647-I647)</f>
        <v>0</v>
      </c>
      <c r="K647" s="34">
        <f>IF(B647="","",ROUND(E647-J647,2))</f>
        <v>0</v>
      </c>
      <c r="L647" s="35">
        <f>IF(B647="","",L646+I647)</f>
        <v>0</v>
      </c>
      <c r="M647" s="32">
        <f>IF(B647="","",IF(AND('Mortgage Calculator'!$D$21/'Mortgage Calculator'!$D$6&gt;0.8,E647/'Mortgage Calculator'!$D$6&gt;0.78),ROUND('Mortgage Calculator'!$D$21*'Mortgage Calculator'!$D$15/12,2),0))</f>
        <v>0</v>
      </c>
      <c r="N647" s="36">
        <f>IF(B647="","",1-K647/'Mortgage Calculator'!$D$6)</f>
        <v>0</v>
      </c>
    </row>
    <row r="648" spans="2:14">
      <c r="B648" s="30">
        <f>IF(B647="","",IF(K647&gt;0.005,B647+1,""))</f>
        <v>0</v>
      </c>
      <c r="C648" s="31">
        <f>IF(B648="","",EDATE('Mortgage Calculator'!$D$10,B648-1))</f>
        <v>0</v>
      </c>
      <c r="D648" s="30">
        <f>IF(B648="","",INT((B648-1)/12)+1)</f>
        <v>0</v>
      </c>
      <c r="E648" s="32">
        <f>IF(B648="","",K647)</f>
        <v>0</v>
      </c>
      <c r="F648" s="32">
        <f>IF(B648="","",IF(B648&gt;='Mortgage Calculator'!$D$22,E648+I648,MIN('Mortgage Calculator'!$D$23,E648+I648)))</f>
        <v>0</v>
      </c>
      <c r="G648" s="33"/>
      <c r="H648" s="32">
        <f>IF(B648="","",MAX(0,MIN('Mortgage Calculator'!$D$17+N(G648),E648+I648-F648)))</f>
        <v>0</v>
      </c>
      <c r="I648" s="32">
        <f>IF(B648="","",ROUND(E648*'Mortgage Calculator'!$D$8/12,2))</f>
        <v>0</v>
      </c>
      <c r="J648" s="32">
        <f>IF(B648="","",F648+H648-I648)</f>
        <v>0</v>
      </c>
      <c r="K648" s="34">
        <f>IF(B648="","",ROUND(E648-J648,2))</f>
        <v>0</v>
      </c>
      <c r="L648" s="35">
        <f>IF(B648="","",L647+I648)</f>
        <v>0</v>
      </c>
      <c r="M648" s="32">
        <f>IF(B648="","",IF(AND('Mortgage Calculator'!$D$21/'Mortgage Calculator'!$D$6&gt;0.8,E648/'Mortgage Calculator'!$D$6&gt;0.78),ROUND('Mortgage Calculator'!$D$21*'Mortgage Calculator'!$D$15/12,2),0))</f>
        <v>0</v>
      </c>
      <c r="N648" s="36">
        <f>IF(B648="","",1-K648/'Mortgage Calculator'!$D$6)</f>
        <v>0</v>
      </c>
    </row>
    <row r="649" spans="2:14">
      <c r="B649" s="30">
        <f>IF(B648="","",IF(K648&gt;0.005,B648+1,""))</f>
        <v>0</v>
      </c>
      <c r="C649" s="31">
        <f>IF(B649="","",EDATE('Mortgage Calculator'!$D$10,B649-1))</f>
        <v>0</v>
      </c>
      <c r="D649" s="30">
        <f>IF(B649="","",INT((B649-1)/12)+1)</f>
        <v>0</v>
      </c>
      <c r="E649" s="32">
        <f>IF(B649="","",K648)</f>
        <v>0</v>
      </c>
      <c r="F649" s="32">
        <f>IF(B649="","",IF(B649&gt;='Mortgage Calculator'!$D$22,E649+I649,MIN('Mortgage Calculator'!$D$23,E649+I649)))</f>
        <v>0</v>
      </c>
      <c r="G649" s="33"/>
      <c r="H649" s="32">
        <f>IF(B649="","",MAX(0,MIN('Mortgage Calculator'!$D$17+N(G649),E649+I649-F649)))</f>
        <v>0</v>
      </c>
      <c r="I649" s="32">
        <f>IF(B649="","",ROUND(E649*'Mortgage Calculator'!$D$8/12,2))</f>
        <v>0</v>
      </c>
      <c r="J649" s="32">
        <f>IF(B649="","",F649+H649-I649)</f>
        <v>0</v>
      </c>
      <c r="K649" s="34">
        <f>IF(B649="","",ROUND(E649-J649,2))</f>
        <v>0</v>
      </c>
      <c r="L649" s="35">
        <f>IF(B649="","",L648+I649)</f>
        <v>0</v>
      </c>
      <c r="M649" s="32">
        <f>IF(B649="","",IF(AND('Mortgage Calculator'!$D$21/'Mortgage Calculator'!$D$6&gt;0.8,E649/'Mortgage Calculator'!$D$6&gt;0.78),ROUND('Mortgage Calculator'!$D$21*'Mortgage Calculator'!$D$15/12,2),0))</f>
        <v>0</v>
      </c>
      <c r="N649" s="36">
        <f>IF(B649="","",1-K649/'Mortgage Calculator'!$D$6)</f>
        <v>0</v>
      </c>
    </row>
    <row r="650" spans="2:14">
      <c r="B650" s="30">
        <f>IF(B649="","",IF(K649&gt;0.005,B649+1,""))</f>
        <v>0</v>
      </c>
      <c r="C650" s="31">
        <f>IF(B650="","",EDATE('Mortgage Calculator'!$D$10,B650-1))</f>
        <v>0</v>
      </c>
      <c r="D650" s="30">
        <f>IF(B650="","",INT((B650-1)/12)+1)</f>
        <v>0</v>
      </c>
      <c r="E650" s="32">
        <f>IF(B650="","",K649)</f>
        <v>0</v>
      </c>
      <c r="F650" s="32">
        <f>IF(B650="","",IF(B650&gt;='Mortgage Calculator'!$D$22,E650+I650,MIN('Mortgage Calculator'!$D$23,E650+I650)))</f>
        <v>0</v>
      </c>
      <c r="G650" s="33"/>
      <c r="H650" s="32">
        <f>IF(B650="","",MAX(0,MIN('Mortgage Calculator'!$D$17+N(G650),E650+I650-F650)))</f>
        <v>0</v>
      </c>
      <c r="I650" s="32">
        <f>IF(B650="","",ROUND(E650*'Mortgage Calculator'!$D$8/12,2))</f>
        <v>0</v>
      </c>
      <c r="J650" s="32">
        <f>IF(B650="","",F650+H650-I650)</f>
        <v>0</v>
      </c>
      <c r="K650" s="34">
        <f>IF(B650="","",ROUND(E650-J650,2))</f>
        <v>0</v>
      </c>
      <c r="L650" s="35">
        <f>IF(B650="","",L649+I650)</f>
        <v>0</v>
      </c>
      <c r="M650" s="32">
        <f>IF(B650="","",IF(AND('Mortgage Calculator'!$D$21/'Mortgage Calculator'!$D$6&gt;0.8,E650/'Mortgage Calculator'!$D$6&gt;0.78),ROUND('Mortgage Calculator'!$D$21*'Mortgage Calculator'!$D$15/12,2),0))</f>
        <v>0</v>
      </c>
      <c r="N650" s="36">
        <f>IF(B650="","",1-K650/'Mortgage Calculator'!$D$6)</f>
        <v>0</v>
      </c>
    </row>
    <row r="651" spans="2:14">
      <c r="B651" s="30">
        <f>IF(B650="","",IF(K650&gt;0.005,B650+1,""))</f>
        <v>0</v>
      </c>
      <c r="C651" s="31">
        <f>IF(B651="","",EDATE('Mortgage Calculator'!$D$10,B651-1))</f>
        <v>0</v>
      </c>
      <c r="D651" s="30">
        <f>IF(B651="","",INT((B651-1)/12)+1)</f>
        <v>0</v>
      </c>
      <c r="E651" s="32">
        <f>IF(B651="","",K650)</f>
        <v>0</v>
      </c>
      <c r="F651" s="32">
        <f>IF(B651="","",IF(B651&gt;='Mortgage Calculator'!$D$22,E651+I651,MIN('Mortgage Calculator'!$D$23,E651+I651)))</f>
        <v>0</v>
      </c>
      <c r="G651" s="33"/>
      <c r="H651" s="32">
        <f>IF(B651="","",MAX(0,MIN('Mortgage Calculator'!$D$17+N(G651),E651+I651-F651)))</f>
        <v>0</v>
      </c>
      <c r="I651" s="32">
        <f>IF(B651="","",ROUND(E651*'Mortgage Calculator'!$D$8/12,2))</f>
        <v>0</v>
      </c>
      <c r="J651" s="32">
        <f>IF(B651="","",F651+H651-I651)</f>
        <v>0</v>
      </c>
      <c r="K651" s="34">
        <f>IF(B651="","",ROUND(E651-J651,2))</f>
        <v>0</v>
      </c>
      <c r="L651" s="35">
        <f>IF(B651="","",L650+I651)</f>
        <v>0</v>
      </c>
      <c r="M651" s="32">
        <f>IF(B651="","",IF(AND('Mortgage Calculator'!$D$21/'Mortgage Calculator'!$D$6&gt;0.8,E651/'Mortgage Calculator'!$D$6&gt;0.78),ROUND('Mortgage Calculator'!$D$21*'Mortgage Calculator'!$D$15/12,2),0))</f>
        <v>0</v>
      </c>
      <c r="N651" s="36">
        <f>IF(B651="","",1-K651/'Mortgage Calculator'!$D$6)</f>
        <v>0</v>
      </c>
    </row>
    <row r="652" spans="2:14">
      <c r="B652" s="30">
        <f>IF(B651="","",IF(K651&gt;0.005,B651+1,""))</f>
        <v>0</v>
      </c>
      <c r="C652" s="31">
        <f>IF(B652="","",EDATE('Mortgage Calculator'!$D$10,B652-1))</f>
        <v>0</v>
      </c>
      <c r="D652" s="30">
        <f>IF(B652="","",INT((B652-1)/12)+1)</f>
        <v>0</v>
      </c>
      <c r="E652" s="32">
        <f>IF(B652="","",K651)</f>
        <v>0</v>
      </c>
      <c r="F652" s="32">
        <f>IF(B652="","",IF(B652&gt;='Mortgage Calculator'!$D$22,E652+I652,MIN('Mortgage Calculator'!$D$23,E652+I652)))</f>
        <v>0</v>
      </c>
      <c r="G652" s="33"/>
      <c r="H652" s="32">
        <f>IF(B652="","",MAX(0,MIN('Mortgage Calculator'!$D$17+N(G652),E652+I652-F652)))</f>
        <v>0</v>
      </c>
      <c r="I652" s="32">
        <f>IF(B652="","",ROUND(E652*'Mortgage Calculator'!$D$8/12,2))</f>
        <v>0</v>
      </c>
      <c r="J652" s="32">
        <f>IF(B652="","",F652+H652-I652)</f>
        <v>0</v>
      </c>
      <c r="K652" s="34">
        <f>IF(B652="","",ROUND(E652-J652,2))</f>
        <v>0</v>
      </c>
      <c r="L652" s="35">
        <f>IF(B652="","",L651+I652)</f>
        <v>0</v>
      </c>
      <c r="M652" s="32">
        <f>IF(B652="","",IF(AND('Mortgage Calculator'!$D$21/'Mortgage Calculator'!$D$6&gt;0.8,E652/'Mortgage Calculator'!$D$6&gt;0.78),ROUND('Mortgage Calculator'!$D$21*'Mortgage Calculator'!$D$15/12,2),0))</f>
        <v>0</v>
      </c>
      <c r="N652" s="36">
        <f>IF(B652="","",1-K652/'Mortgage Calculator'!$D$6)</f>
        <v>0</v>
      </c>
    </row>
    <row r="653" spans="2:14">
      <c r="B653" s="30">
        <f>IF(B652="","",IF(K652&gt;0.005,B652+1,""))</f>
        <v>0</v>
      </c>
      <c r="C653" s="31">
        <f>IF(B653="","",EDATE('Mortgage Calculator'!$D$10,B653-1))</f>
        <v>0</v>
      </c>
      <c r="D653" s="30">
        <f>IF(B653="","",INT((B653-1)/12)+1)</f>
        <v>0</v>
      </c>
      <c r="E653" s="32">
        <f>IF(B653="","",K652)</f>
        <v>0</v>
      </c>
      <c r="F653" s="32">
        <f>IF(B653="","",IF(B653&gt;='Mortgage Calculator'!$D$22,E653+I653,MIN('Mortgage Calculator'!$D$23,E653+I653)))</f>
        <v>0</v>
      </c>
      <c r="G653" s="33"/>
      <c r="H653" s="32">
        <f>IF(B653="","",MAX(0,MIN('Mortgage Calculator'!$D$17+N(G653),E653+I653-F653)))</f>
        <v>0</v>
      </c>
      <c r="I653" s="32">
        <f>IF(B653="","",ROUND(E653*'Mortgage Calculator'!$D$8/12,2))</f>
        <v>0</v>
      </c>
      <c r="J653" s="32">
        <f>IF(B653="","",F653+H653-I653)</f>
        <v>0</v>
      </c>
      <c r="K653" s="34">
        <f>IF(B653="","",ROUND(E653-J653,2))</f>
        <v>0</v>
      </c>
      <c r="L653" s="35">
        <f>IF(B653="","",L652+I653)</f>
        <v>0</v>
      </c>
      <c r="M653" s="32">
        <f>IF(B653="","",IF(AND('Mortgage Calculator'!$D$21/'Mortgage Calculator'!$D$6&gt;0.8,E653/'Mortgage Calculator'!$D$6&gt;0.78),ROUND('Mortgage Calculator'!$D$21*'Mortgage Calculator'!$D$15/12,2),0))</f>
        <v>0</v>
      </c>
      <c r="N653" s="36">
        <f>IF(B653="","",1-K653/'Mortgage Calculator'!$D$6)</f>
        <v>0</v>
      </c>
    </row>
    <row r="654" spans="2:14">
      <c r="B654" s="30">
        <f>IF(B653="","",IF(K653&gt;0.005,B653+1,""))</f>
        <v>0</v>
      </c>
      <c r="C654" s="31">
        <f>IF(B654="","",EDATE('Mortgage Calculator'!$D$10,B654-1))</f>
        <v>0</v>
      </c>
      <c r="D654" s="30">
        <f>IF(B654="","",INT((B654-1)/12)+1)</f>
        <v>0</v>
      </c>
      <c r="E654" s="32">
        <f>IF(B654="","",K653)</f>
        <v>0</v>
      </c>
      <c r="F654" s="32">
        <f>IF(B654="","",IF(B654&gt;='Mortgage Calculator'!$D$22,E654+I654,MIN('Mortgage Calculator'!$D$23,E654+I654)))</f>
        <v>0</v>
      </c>
      <c r="G654" s="33"/>
      <c r="H654" s="32">
        <f>IF(B654="","",MAX(0,MIN('Mortgage Calculator'!$D$17+N(G654),E654+I654-F654)))</f>
        <v>0</v>
      </c>
      <c r="I654" s="32">
        <f>IF(B654="","",ROUND(E654*'Mortgage Calculator'!$D$8/12,2))</f>
        <v>0</v>
      </c>
      <c r="J654" s="32">
        <f>IF(B654="","",F654+H654-I654)</f>
        <v>0</v>
      </c>
      <c r="K654" s="34">
        <f>IF(B654="","",ROUND(E654-J654,2))</f>
        <v>0</v>
      </c>
      <c r="L654" s="35">
        <f>IF(B654="","",L653+I654)</f>
        <v>0</v>
      </c>
      <c r="M654" s="32">
        <f>IF(B654="","",IF(AND('Mortgage Calculator'!$D$21/'Mortgage Calculator'!$D$6&gt;0.8,E654/'Mortgage Calculator'!$D$6&gt;0.78),ROUND('Mortgage Calculator'!$D$21*'Mortgage Calculator'!$D$15/12,2),0))</f>
        <v>0</v>
      </c>
      <c r="N654" s="36">
        <f>IF(B654="","",1-K654/'Mortgage Calculator'!$D$6)</f>
        <v>0</v>
      </c>
    </row>
    <row r="655" spans="2:14">
      <c r="B655" s="30">
        <f>IF(B654="","",IF(K654&gt;0.005,B654+1,""))</f>
        <v>0</v>
      </c>
      <c r="C655" s="31">
        <f>IF(B655="","",EDATE('Mortgage Calculator'!$D$10,B655-1))</f>
        <v>0</v>
      </c>
      <c r="D655" s="30">
        <f>IF(B655="","",INT((B655-1)/12)+1)</f>
        <v>0</v>
      </c>
      <c r="E655" s="32">
        <f>IF(B655="","",K654)</f>
        <v>0</v>
      </c>
      <c r="F655" s="32">
        <f>IF(B655="","",IF(B655&gt;='Mortgage Calculator'!$D$22,E655+I655,MIN('Mortgage Calculator'!$D$23,E655+I655)))</f>
        <v>0</v>
      </c>
      <c r="G655" s="33"/>
      <c r="H655" s="32">
        <f>IF(B655="","",MAX(0,MIN('Mortgage Calculator'!$D$17+N(G655),E655+I655-F655)))</f>
        <v>0</v>
      </c>
      <c r="I655" s="32">
        <f>IF(B655="","",ROUND(E655*'Mortgage Calculator'!$D$8/12,2))</f>
        <v>0</v>
      </c>
      <c r="J655" s="32">
        <f>IF(B655="","",F655+H655-I655)</f>
        <v>0</v>
      </c>
      <c r="K655" s="34">
        <f>IF(B655="","",ROUND(E655-J655,2))</f>
        <v>0</v>
      </c>
      <c r="L655" s="35">
        <f>IF(B655="","",L654+I655)</f>
        <v>0</v>
      </c>
      <c r="M655" s="32">
        <f>IF(B655="","",IF(AND('Mortgage Calculator'!$D$21/'Mortgage Calculator'!$D$6&gt;0.8,E655/'Mortgage Calculator'!$D$6&gt;0.78),ROUND('Mortgage Calculator'!$D$21*'Mortgage Calculator'!$D$15/12,2),0))</f>
        <v>0</v>
      </c>
      <c r="N655" s="36">
        <f>IF(B655="","",1-K655/'Mortgage Calculator'!$D$6)</f>
        <v>0</v>
      </c>
    </row>
    <row r="656" spans="2:14">
      <c r="B656" s="30">
        <f>IF(B655="","",IF(K655&gt;0.005,B655+1,""))</f>
        <v>0</v>
      </c>
      <c r="C656" s="31">
        <f>IF(B656="","",EDATE('Mortgage Calculator'!$D$10,B656-1))</f>
        <v>0</v>
      </c>
      <c r="D656" s="30">
        <f>IF(B656="","",INT((B656-1)/12)+1)</f>
        <v>0</v>
      </c>
      <c r="E656" s="32">
        <f>IF(B656="","",K655)</f>
        <v>0</v>
      </c>
      <c r="F656" s="32">
        <f>IF(B656="","",IF(B656&gt;='Mortgage Calculator'!$D$22,E656+I656,MIN('Mortgage Calculator'!$D$23,E656+I656)))</f>
        <v>0</v>
      </c>
      <c r="G656" s="33"/>
      <c r="H656" s="32">
        <f>IF(B656="","",MAX(0,MIN('Mortgage Calculator'!$D$17+N(G656),E656+I656-F656)))</f>
        <v>0</v>
      </c>
      <c r="I656" s="32">
        <f>IF(B656="","",ROUND(E656*'Mortgage Calculator'!$D$8/12,2))</f>
        <v>0</v>
      </c>
      <c r="J656" s="32">
        <f>IF(B656="","",F656+H656-I656)</f>
        <v>0</v>
      </c>
      <c r="K656" s="34">
        <f>IF(B656="","",ROUND(E656-J656,2))</f>
        <v>0</v>
      </c>
      <c r="L656" s="35">
        <f>IF(B656="","",L655+I656)</f>
        <v>0</v>
      </c>
      <c r="M656" s="32">
        <f>IF(B656="","",IF(AND('Mortgage Calculator'!$D$21/'Mortgage Calculator'!$D$6&gt;0.8,E656/'Mortgage Calculator'!$D$6&gt;0.78),ROUND('Mortgage Calculator'!$D$21*'Mortgage Calculator'!$D$15/12,2),0))</f>
        <v>0</v>
      </c>
      <c r="N656" s="36">
        <f>IF(B656="","",1-K656/'Mortgage Calculator'!$D$6)</f>
        <v>0</v>
      </c>
    </row>
    <row r="657" spans="2:14">
      <c r="B657" s="30">
        <f>IF(B656="","",IF(K656&gt;0.005,B656+1,""))</f>
        <v>0</v>
      </c>
      <c r="C657" s="31">
        <f>IF(B657="","",EDATE('Mortgage Calculator'!$D$10,B657-1))</f>
        <v>0</v>
      </c>
      <c r="D657" s="30">
        <f>IF(B657="","",INT((B657-1)/12)+1)</f>
        <v>0</v>
      </c>
      <c r="E657" s="32">
        <f>IF(B657="","",K656)</f>
        <v>0</v>
      </c>
      <c r="F657" s="32">
        <f>IF(B657="","",IF(B657&gt;='Mortgage Calculator'!$D$22,E657+I657,MIN('Mortgage Calculator'!$D$23,E657+I657)))</f>
        <v>0</v>
      </c>
      <c r="G657" s="33"/>
      <c r="H657" s="32">
        <f>IF(B657="","",MAX(0,MIN('Mortgage Calculator'!$D$17+N(G657),E657+I657-F657)))</f>
        <v>0</v>
      </c>
      <c r="I657" s="32">
        <f>IF(B657="","",ROUND(E657*'Mortgage Calculator'!$D$8/12,2))</f>
        <v>0</v>
      </c>
      <c r="J657" s="32">
        <f>IF(B657="","",F657+H657-I657)</f>
        <v>0</v>
      </c>
      <c r="K657" s="34">
        <f>IF(B657="","",ROUND(E657-J657,2))</f>
        <v>0</v>
      </c>
      <c r="L657" s="35">
        <f>IF(B657="","",L656+I657)</f>
        <v>0</v>
      </c>
      <c r="M657" s="32">
        <f>IF(B657="","",IF(AND('Mortgage Calculator'!$D$21/'Mortgage Calculator'!$D$6&gt;0.8,E657/'Mortgage Calculator'!$D$6&gt;0.78),ROUND('Mortgage Calculator'!$D$21*'Mortgage Calculator'!$D$15/12,2),0))</f>
        <v>0</v>
      </c>
      <c r="N657" s="36">
        <f>IF(B657="","",1-K657/'Mortgage Calculator'!$D$6)</f>
        <v>0</v>
      </c>
    </row>
    <row r="658" spans="2:14">
      <c r="B658" s="30">
        <f>IF(B657="","",IF(K657&gt;0.005,B657+1,""))</f>
        <v>0</v>
      </c>
      <c r="C658" s="31">
        <f>IF(B658="","",EDATE('Mortgage Calculator'!$D$10,B658-1))</f>
        <v>0</v>
      </c>
      <c r="D658" s="30">
        <f>IF(B658="","",INT((B658-1)/12)+1)</f>
        <v>0</v>
      </c>
      <c r="E658" s="32">
        <f>IF(B658="","",K657)</f>
        <v>0</v>
      </c>
      <c r="F658" s="32">
        <f>IF(B658="","",IF(B658&gt;='Mortgage Calculator'!$D$22,E658+I658,MIN('Mortgage Calculator'!$D$23,E658+I658)))</f>
        <v>0</v>
      </c>
      <c r="G658" s="33"/>
      <c r="H658" s="32">
        <f>IF(B658="","",MAX(0,MIN('Mortgage Calculator'!$D$17+N(G658),E658+I658-F658)))</f>
        <v>0</v>
      </c>
      <c r="I658" s="32">
        <f>IF(B658="","",ROUND(E658*'Mortgage Calculator'!$D$8/12,2))</f>
        <v>0</v>
      </c>
      <c r="J658" s="32">
        <f>IF(B658="","",F658+H658-I658)</f>
        <v>0</v>
      </c>
      <c r="K658" s="34">
        <f>IF(B658="","",ROUND(E658-J658,2))</f>
        <v>0</v>
      </c>
      <c r="L658" s="35">
        <f>IF(B658="","",L657+I658)</f>
        <v>0</v>
      </c>
      <c r="M658" s="32">
        <f>IF(B658="","",IF(AND('Mortgage Calculator'!$D$21/'Mortgage Calculator'!$D$6&gt;0.8,E658/'Mortgage Calculator'!$D$6&gt;0.78),ROUND('Mortgage Calculator'!$D$21*'Mortgage Calculator'!$D$15/12,2),0))</f>
        <v>0</v>
      </c>
      <c r="N658" s="36">
        <f>IF(B658="","",1-K658/'Mortgage Calculator'!$D$6)</f>
        <v>0</v>
      </c>
    </row>
    <row r="659" spans="2:14">
      <c r="B659" s="30">
        <f>IF(B658="","",IF(K658&gt;0.005,B658+1,""))</f>
        <v>0</v>
      </c>
      <c r="C659" s="31">
        <f>IF(B659="","",EDATE('Mortgage Calculator'!$D$10,B659-1))</f>
        <v>0</v>
      </c>
      <c r="D659" s="30">
        <f>IF(B659="","",INT((B659-1)/12)+1)</f>
        <v>0</v>
      </c>
      <c r="E659" s="32">
        <f>IF(B659="","",K658)</f>
        <v>0</v>
      </c>
      <c r="F659" s="32">
        <f>IF(B659="","",IF(B659&gt;='Mortgage Calculator'!$D$22,E659+I659,MIN('Mortgage Calculator'!$D$23,E659+I659)))</f>
        <v>0</v>
      </c>
      <c r="G659" s="33"/>
      <c r="H659" s="32">
        <f>IF(B659="","",MAX(0,MIN('Mortgage Calculator'!$D$17+N(G659),E659+I659-F659)))</f>
        <v>0</v>
      </c>
      <c r="I659" s="32">
        <f>IF(B659="","",ROUND(E659*'Mortgage Calculator'!$D$8/12,2))</f>
        <v>0</v>
      </c>
      <c r="J659" s="32">
        <f>IF(B659="","",F659+H659-I659)</f>
        <v>0</v>
      </c>
      <c r="K659" s="34">
        <f>IF(B659="","",ROUND(E659-J659,2))</f>
        <v>0</v>
      </c>
      <c r="L659" s="35">
        <f>IF(B659="","",L658+I659)</f>
        <v>0</v>
      </c>
      <c r="M659" s="32">
        <f>IF(B659="","",IF(AND('Mortgage Calculator'!$D$21/'Mortgage Calculator'!$D$6&gt;0.8,E659/'Mortgage Calculator'!$D$6&gt;0.78),ROUND('Mortgage Calculator'!$D$21*'Mortgage Calculator'!$D$15/12,2),0))</f>
        <v>0</v>
      </c>
      <c r="N659" s="36">
        <f>IF(B659="","",1-K659/'Mortgage Calculator'!$D$6)</f>
        <v>0</v>
      </c>
    </row>
    <row r="660" spans="2:14">
      <c r="B660" s="30">
        <f>IF(B659="","",IF(K659&gt;0.005,B659+1,""))</f>
        <v>0</v>
      </c>
      <c r="C660" s="31">
        <f>IF(B660="","",EDATE('Mortgage Calculator'!$D$10,B660-1))</f>
        <v>0</v>
      </c>
      <c r="D660" s="30">
        <f>IF(B660="","",INT((B660-1)/12)+1)</f>
        <v>0</v>
      </c>
      <c r="E660" s="32">
        <f>IF(B660="","",K659)</f>
        <v>0</v>
      </c>
      <c r="F660" s="32">
        <f>IF(B660="","",IF(B660&gt;='Mortgage Calculator'!$D$22,E660+I660,MIN('Mortgage Calculator'!$D$23,E660+I660)))</f>
        <v>0</v>
      </c>
      <c r="G660" s="33"/>
      <c r="H660" s="32">
        <f>IF(B660="","",MAX(0,MIN('Mortgage Calculator'!$D$17+N(G660),E660+I660-F660)))</f>
        <v>0</v>
      </c>
      <c r="I660" s="32">
        <f>IF(B660="","",ROUND(E660*'Mortgage Calculator'!$D$8/12,2))</f>
        <v>0</v>
      </c>
      <c r="J660" s="32">
        <f>IF(B660="","",F660+H660-I660)</f>
        <v>0</v>
      </c>
      <c r="K660" s="34">
        <f>IF(B660="","",ROUND(E660-J660,2))</f>
        <v>0</v>
      </c>
      <c r="L660" s="35">
        <f>IF(B660="","",L659+I660)</f>
        <v>0</v>
      </c>
      <c r="M660" s="32">
        <f>IF(B660="","",IF(AND('Mortgage Calculator'!$D$21/'Mortgage Calculator'!$D$6&gt;0.8,E660/'Mortgage Calculator'!$D$6&gt;0.78),ROUND('Mortgage Calculator'!$D$21*'Mortgage Calculator'!$D$15/12,2),0))</f>
        <v>0</v>
      </c>
      <c r="N660" s="36">
        <f>IF(B660="","",1-K660/'Mortgage Calculator'!$D$6)</f>
        <v>0</v>
      </c>
    </row>
    <row r="661" spans="2:14">
      <c r="B661" s="30">
        <f>IF(B660="","",IF(K660&gt;0.005,B660+1,""))</f>
        <v>0</v>
      </c>
      <c r="C661" s="31">
        <f>IF(B661="","",EDATE('Mortgage Calculator'!$D$10,B661-1))</f>
        <v>0</v>
      </c>
      <c r="D661" s="30">
        <f>IF(B661="","",INT((B661-1)/12)+1)</f>
        <v>0</v>
      </c>
      <c r="E661" s="32">
        <f>IF(B661="","",K660)</f>
        <v>0</v>
      </c>
      <c r="F661" s="32">
        <f>IF(B661="","",IF(B661&gt;='Mortgage Calculator'!$D$22,E661+I661,MIN('Mortgage Calculator'!$D$23,E661+I661)))</f>
        <v>0</v>
      </c>
      <c r="G661" s="33"/>
      <c r="H661" s="32">
        <f>IF(B661="","",MAX(0,MIN('Mortgage Calculator'!$D$17+N(G661),E661+I661-F661)))</f>
        <v>0</v>
      </c>
      <c r="I661" s="32">
        <f>IF(B661="","",ROUND(E661*'Mortgage Calculator'!$D$8/12,2))</f>
        <v>0</v>
      </c>
      <c r="J661" s="32">
        <f>IF(B661="","",F661+H661-I661)</f>
        <v>0</v>
      </c>
      <c r="K661" s="34">
        <f>IF(B661="","",ROUND(E661-J661,2))</f>
        <v>0</v>
      </c>
      <c r="L661" s="35">
        <f>IF(B661="","",L660+I661)</f>
        <v>0</v>
      </c>
      <c r="M661" s="32">
        <f>IF(B661="","",IF(AND('Mortgage Calculator'!$D$21/'Mortgage Calculator'!$D$6&gt;0.8,E661/'Mortgage Calculator'!$D$6&gt;0.78),ROUND('Mortgage Calculator'!$D$21*'Mortgage Calculator'!$D$15/12,2),0))</f>
        <v>0</v>
      </c>
      <c r="N661" s="36">
        <f>IF(B661="","",1-K661/'Mortgage Calculator'!$D$6)</f>
        <v>0</v>
      </c>
    </row>
    <row r="662" spans="2:14">
      <c r="B662" s="30">
        <f>IF(B661="","",IF(K661&gt;0.005,B661+1,""))</f>
        <v>0</v>
      </c>
      <c r="C662" s="31">
        <f>IF(B662="","",EDATE('Mortgage Calculator'!$D$10,B662-1))</f>
        <v>0</v>
      </c>
      <c r="D662" s="30">
        <f>IF(B662="","",INT((B662-1)/12)+1)</f>
        <v>0</v>
      </c>
      <c r="E662" s="32">
        <f>IF(B662="","",K661)</f>
        <v>0</v>
      </c>
      <c r="F662" s="32">
        <f>IF(B662="","",IF(B662&gt;='Mortgage Calculator'!$D$22,E662+I662,MIN('Mortgage Calculator'!$D$23,E662+I662)))</f>
        <v>0</v>
      </c>
      <c r="G662" s="33"/>
      <c r="H662" s="32">
        <f>IF(B662="","",MAX(0,MIN('Mortgage Calculator'!$D$17+N(G662),E662+I662-F662)))</f>
        <v>0</v>
      </c>
      <c r="I662" s="32">
        <f>IF(B662="","",ROUND(E662*'Mortgage Calculator'!$D$8/12,2))</f>
        <v>0</v>
      </c>
      <c r="J662" s="32">
        <f>IF(B662="","",F662+H662-I662)</f>
        <v>0</v>
      </c>
      <c r="K662" s="34">
        <f>IF(B662="","",ROUND(E662-J662,2))</f>
        <v>0</v>
      </c>
      <c r="L662" s="35">
        <f>IF(B662="","",L661+I662)</f>
        <v>0</v>
      </c>
      <c r="M662" s="32">
        <f>IF(B662="","",IF(AND('Mortgage Calculator'!$D$21/'Mortgage Calculator'!$D$6&gt;0.8,E662/'Mortgage Calculator'!$D$6&gt;0.78),ROUND('Mortgage Calculator'!$D$21*'Mortgage Calculator'!$D$15/12,2),0))</f>
        <v>0</v>
      </c>
      <c r="N662" s="36">
        <f>IF(B662="","",1-K662/'Mortgage Calculator'!$D$6)</f>
        <v>0</v>
      </c>
    </row>
    <row r="663" spans="2:14">
      <c r="B663" s="30">
        <f>IF(B662="","",IF(K662&gt;0.005,B662+1,""))</f>
        <v>0</v>
      </c>
      <c r="C663" s="31">
        <f>IF(B663="","",EDATE('Mortgage Calculator'!$D$10,B663-1))</f>
        <v>0</v>
      </c>
      <c r="D663" s="30">
        <f>IF(B663="","",INT((B663-1)/12)+1)</f>
        <v>0</v>
      </c>
      <c r="E663" s="32">
        <f>IF(B663="","",K662)</f>
        <v>0</v>
      </c>
      <c r="F663" s="32">
        <f>IF(B663="","",IF(B663&gt;='Mortgage Calculator'!$D$22,E663+I663,MIN('Mortgage Calculator'!$D$23,E663+I663)))</f>
        <v>0</v>
      </c>
      <c r="G663" s="33"/>
      <c r="H663" s="32">
        <f>IF(B663="","",MAX(0,MIN('Mortgage Calculator'!$D$17+N(G663),E663+I663-F663)))</f>
        <v>0</v>
      </c>
      <c r="I663" s="32">
        <f>IF(B663="","",ROUND(E663*'Mortgage Calculator'!$D$8/12,2))</f>
        <v>0</v>
      </c>
      <c r="J663" s="32">
        <f>IF(B663="","",F663+H663-I663)</f>
        <v>0</v>
      </c>
      <c r="K663" s="34">
        <f>IF(B663="","",ROUND(E663-J663,2))</f>
        <v>0</v>
      </c>
      <c r="L663" s="35">
        <f>IF(B663="","",L662+I663)</f>
        <v>0</v>
      </c>
      <c r="M663" s="32">
        <f>IF(B663="","",IF(AND('Mortgage Calculator'!$D$21/'Mortgage Calculator'!$D$6&gt;0.8,E663/'Mortgage Calculator'!$D$6&gt;0.78),ROUND('Mortgage Calculator'!$D$21*'Mortgage Calculator'!$D$15/12,2),0))</f>
        <v>0</v>
      </c>
      <c r="N663" s="36">
        <f>IF(B663="","",1-K663/'Mortgage Calculator'!$D$6)</f>
        <v>0</v>
      </c>
    </row>
    <row r="664" spans="2:14">
      <c r="B664" s="30">
        <f>IF(B663="","",IF(K663&gt;0.005,B663+1,""))</f>
        <v>0</v>
      </c>
      <c r="C664" s="31">
        <f>IF(B664="","",EDATE('Mortgage Calculator'!$D$10,B664-1))</f>
        <v>0</v>
      </c>
      <c r="D664" s="30">
        <f>IF(B664="","",INT((B664-1)/12)+1)</f>
        <v>0</v>
      </c>
      <c r="E664" s="32">
        <f>IF(B664="","",K663)</f>
        <v>0</v>
      </c>
      <c r="F664" s="32">
        <f>IF(B664="","",IF(B664&gt;='Mortgage Calculator'!$D$22,E664+I664,MIN('Mortgage Calculator'!$D$23,E664+I664)))</f>
        <v>0</v>
      </c>
      <c r="G664" s="33"/>
      <c r="H664" s="32">
        <f>IF(B664="","",MAX(0,MIN('Mortgage Calculator'!$D$17+N(G664),E664+I664-F664)))</f>
        <v>0</v>
      </c>
      <c r="I664" s="32">
        <f>IF(B664="","",ROUND(E664*'Mortgage Calculator'!$D$8/12,2))</f>
        <v>0</v>
      </c>
      <c r="J664" s="32">
        <f>IF(B664="","",F664+H664-I664)</f>
        <v>0</v>
      </c>
      <c r="K664" s="34">
        <f>IF(B664="","",ROUND(E664-J664,2))</f>
        <v>0</v>
      </c>
      <c r="L664" s="35">
        <f>IF(B664="","",L663+I664)</f>
        <v>0</v>
      </c>
      <c r="M664" s="32">
        <f>IF(B664="","",IF(AND('Mortgage Calculator'!$D$21/'Mortgage Calculator'!$D$6&gt;0.8,E664/'Mortgage Calculator'!$D$6&gt;0.78),ROUND('Mortgage Calculator'!$D$21*'Mortgage Calculator'!$D$15/12,2),0))</f>
        <v>0</v>
      </c>
      <c r="N664" s="36">
        <f>IF(B664="","",1-K664/'Mortgage Calculator'!$D$6)</f>
        <v>0</v>
      </c>
    </row>
    <row r="665" spans="2:14">
      <c r="B665" s="30">
        <f>IF(B664="","",IF(K664&gt;0.005,B664+1,""))</f>
        <v>0</v>
      </c>
      <c r="C665" s="31">
        <f>IF(B665="","",EDATE('Mortgage Calculator'!$D$10,B665-1))</f>
        <v>0</v>
      </c>
      <c r="D665" s="30">
        <f>IF(B665="","",INT((B665-1)/12)+1)</f>
        <v>0</v>
      </c>
      <c r="E665" s="32">
        <f>IF(B665="","",K664)</f>
        <v>0</v>
      </c>
      <c r="F665" s="32">
        <f>IF(B665="","",IF(B665&gt;='Mortgage Calculator'!$D$22,E665+I665,MIN('Mortgage Calculator'!$D$23,E665+I665)))</f>
        <v>0</v>
      </c>
      <c r="G665" s="33"/>
      <c r="H665" s="32">
        <f>IF(B665="","",MAX(0,MIN('Mortgage Calculator'!$D$17+N(G665),E665+I665-F665)))</f>
        <v>0</v>
      </c>
      <c r="I665" s="32">
        <f>IF(B665="","",ROUND(E665*'Mortgage Calculator'!$D$8/12,2))</f>
        <v>0</v>
      </c>
      <c r="J665" s="32">
        <f>IF(B665="","",F665+H665-I665)</f>
        <v>0</v>
      </c>
      <c r="K665" s="34">
        <f>IF(B665="","",ROUND(E665-J665,2))</f>
        <v>0</v>
      </c>
      <c r="L665" s="35">
        <f>IF(B665="","",L664+I665)</f>
        <v>0</v>
      </c>
      <c r="M665" s="32">
        <f>IF(B665="","",IF(AND('Mortgage Calculator'!$D$21/'Mortgage Calculator'!$D$6&gt;0.8,E665/'Mortgage Calculator'!$D$6&gt;0.78),ROUND('Mortgage Calculator'!$D$21*'Mortgage Calculator'!$D$15/12,2),0))</f>
        <v>0</v>
      </c>
      <c r="N665" s="36">
        <f>IF(B665="","",1-K665/'Mortgage Calculator'!$D$6)</f>
        <v>0</v>
      </c>
    </row>
    <row r="666" spans="2:14">
      <c r="B666" s="30">
        <f>IF(B665="","",IF(K665&gt;0.005,B665+1,""))</f>
        <v>0</v>
      </c>
      <c r="C666" s="31">
        <f>IF(B666="","",EDATE('Mortgage Calculator'!$D$10,B666-1))</f>
        <v>0</v>
      </c>
      <c r="D666" s="30">
        <f>IF(B666="","",INT((B666-1)/12)+1)</f>
        <v>0</v>
      </c>
      <c r="E666" s="32">
        <f>IF(B666="","",K665)</f>
        <v>0</v>
      </c>
      <c r="F666" s="32">
        <f>IF(B666="","",IF(B666&gt;='Mortgage Calculator'!$D$22,E666+I666,MIN('Mortgage Calculator'!$D$23,E666+I666)))</f>
        <v>0</v>
      </c>
      <c r="G666" s="33"/>
      <c r="H666" s="32">
        <f>IF(B666="","",MAX(0,MIN('Mortgage Calculator'!$D$17+N(G666),E666+I666-F666)))</f>
        <v>0</v>
      </c>
      <c r="I666" s="32">
        <f>IF(B666="","",ROUND(E666*'Mortgage Calculator'!$D$8/12,2))</f>
        <v>0</v>
      </c>
      <c r="J666" s="32">
        <f>IF(B666="","",F666+H666-I666)</f>
        <v>0</v>
      </c>
      <c r="K666" s="34">
        <f>IF(B666="","",ROUND(E666-J666,2))</f>
        <v>0</v>
      </c>
      <c r="L666" s="35">
        <f>IF(B666="","",L665+I666)</f>
        <v>0</v>
      </c>
      <c r="M666" s="32">
        <f>IF(B666="","",IF(AND('Mortgage Calculator'!$D$21/'Mortgage Calculator'!$D$6&gt;0.8,E666/'Mortgage Calculator'!$D$6&gt;0.78),ROUND('Mortgage Calculator'!$D$21*'Mortgage Calculator'!$D$15/12,2),0))</f>
        <v>0</v>
      </c>
      <c r="N666" s="36">
        <f>IF(B666="","",1-K666/'Mortgage Calculator'!$D$6)</f>
        <v>0</v>
      </c>
    </row>
    <row r="667" spans="2:14">
      <c r="B667" s="30">
        <f>IF(B666="","",IF(K666&gt;0.005,B666+1,""))</f>
        <v>0</v>
      </c>
      <c r="C667" s="31">
        <f>IF(B667="","",EDATE('Mortgage Calculator'!$D$10,B667-1))</f>
        <v>0</v>
      </c>
      <c r="D667" s="30">
        <f>IF(B667="","",INT((B667-1)/12)+1)</f>
        <v>0</v>
      </c>
      <c r="E667" s="32">
        <f>IF(B667="","",K666)</f>
        <v>0</v>
      </c>
      <c r="F667" s="32">
        <f>IF(B667="","",IF(B667&gt;='Mortgage Calculator'!$D$22,E667+I667,MIN('Mortgage Calculator'!$D$23,E667+I667)))</f>
        <v>0</v>
      </c>
      <c r="G667" s="33"/>
      <c r="H667" s="32">
        <f>IF(B667="","",MAX(0,MIN('Mortgage Calculator'!$D$17+N(G667),E667+I667-F667)))</f>
        <v>0</v>
      </c>
      <c r="I667" s="32">
        <f>IF(B667="","",ROUND(E667*'Mortgage Calculator'!$D$8/12,2))</f>
        <v>0</v>
      </c>
      <c r="J667" s="32">
        <f>IF(B667="","",F667+H667-I667)</f>
        <v>0</v>
      </c>
      <c r="K667" s="34">
        <f>IF(B667="","",ROUND(E667-J667,2))</f>
        <v>0</v>
      </c>
      <c r="L667" s="35">
        <f>IF(B667="","",L666+I667)</f>
        <v>0</v>
      </c>
      <c r="M667" s="32">
        <f>IF(B667="","",IF(AND('Mortgage Calculator'!$D$21/'Mortgage Calculator'!$D$6&gt;0.8,E667/'Mortgage Calculator'!$D$6&gt;0.78),ROUND('Mortgage Calculator'!$D$21*'Mortgage Calculator'!$D$15/12,2),0))</f>
        <v>0</v>
      </c>
      <c r="N667" s="36">
        <f>IF(B667="","",1-K667/'Mortgage Calculator'!$D$6)</f>
        <v>0</v>
      </c>
    </row>
    <row r="668" spans="2:14">
      <c r="B668" s="30">
        <f>IF(B667="","",IF(K667&gt;0.005,B667+1,""))</f>
        <v>0</v>
      </c>
      <c r="C668" s="31">
        <f>IF(B668="","",EDATE('Mortgage Calculator'!$D$10,B668-1))</f>
        <v>0</v>
      </c>
      <c r="D668" s="30">
        <f>IF(B668="","",INT((B668-1)/12)+1)</f>
        <v>0</v>
      </c>
      <c r="E668" s="32">
        <f>IF(B668="","",K667)</f>
        <v>0</v>
      </c>
      <c r="F668" s="32">
        <f>IF(B668="","",IF(B668&gt;='Mortgage Calculator'!$D$22,E668+I668,MIN('Mortgage Calculator'!$D$23,E668+I668)))</f>
        <v>0</v>
      </c>
      <c r="G668" s="33"/>
      <c r="H668" s="32">
        <f>IF(B668="","",MAX(0,MIN('Mortgage Calculator'!$D$17+N(G668),E668+I668-F668)))</f>
        <v>0</v>
      </c>
      <c r="I668" s="32">
        <f>IF(B668="","",ROUND(E668*'Mortgage Calculator'!$D$8/12,2))</f>
        <v>0</v>
      </c>
      <c r="J668" s="32">
        <f>IF(B668="","",F668+H668-I668)</f>
        <v>0</v>
      </c>
      <c r="K668" s="34">
        <f>IF(B668="","",ROUND(E668-J668,2))</f>
        <v>0</v>
      </c>
      <c r="L668" s="35">
        <f>IF(B668="","",L667+I668)</f>
        <v>0</v>
      </c>
      <c r="M668" s="32">
        <f>IF(B668="","",IF(AND('Mortgage Calculator'!$D$21/'Mortgage Calculator'!$D$6&gt;0.8,E668/'Mortgage Calculator'!$D$6&gt;0.78),ROUND('Mortgage Calculator'!$D$21*'Mortgage Calculator'!$D$15/12,2),0))</f>
        <v>0</v>
      </c>
      <c r="N668" s="36">
        <f>IF(B668="","",1-K668/'Mortgage Calculator'!$D$6)</f>
        <v>0</v>
      </c>
    </row>
    <row r="669" spans="2:14">
      <c r="B669" s="30">
        <f>IF(B668="","",IF(K668&gt;0.005,B668+1,""))</f>
        <v>0</v>
      </c>
      <c r="C669" s="31">
        <f>IF(B669="","",EDATE('Mortgage Calculator'!$D$10,B669-1))</f>
        <v>0</v>
      </c>
      <c r="D669" s="30">
        <f>IF(B669="","",INT((B669-1)/12)+1)</f>
        <v>0</v>
      </c>
      <c r="E669" s="32">
        <f>IF(B669="","",K668)</f>
        <v>0</v>
      </c>
      <c r="F669" s="32">
        <f>IF(B669="","",IF(B669&gt;='Mortgage Calculator'!$D$22,E669+I669,MIN('Mortgage Calculator'!$D$23,E669+I669)))</f>
        <v>0</v>
      </c>
      <c r="G669" s="33"/>
      <c r="H669" s="32">
        <f>IF(B669="","",MAX(0,MIN('Mortgage Calculator'!$D$17+N(G669),E669+I669-F669)))</f>
        <v>0</v>
      </c>
      <c r="I669" s="32">
        <f>IF(B669="","",ROUND(E669*'Mortgage Calculator'!$D$8/12,2))</f>
        <v>0</v>
      </c>
      <c r="J669" s="32">
        <f>IF(B669="","",F669+H669-I669)</f>
        <v>0</v>
      </c>
      <c r="K669" s="34">
        <f>IF(B669="","",ROUND(E669-J669,2))</f>
        <v>0</v>
      </c>
      <c r="L669" s="35">
        <f>IF(B669="","",L668+I669)</f>
        <v>0</v>
      </c>
      <c r="M669" s="32">
        <f>IF(B669="","",IF(AND('Mortgage Calculator'!$D$21/'Mortgage Calculator'!$D$6&gt;0.8,E669/'Mortgage Calculator'!$D$6&gt;0.78),ROUND('Mortgage Calculator'!$D$21*'Mortgage Calculator'!$D$15/12,2),0))</f>
        <v>0</v>
      </c>
      <c r="N669" s="36">
        <f>IF(B669="","",1-K669/'Mortgage Calculator'!$D$6)</f>
        <v>0</v>
      </c>
    </row>
    <row r="670" spans="2:14">
      <c r="B670" s="30">
        <f>IF(B669="","",IF(K669&gt;0.005,B669+1,""))</f>
        <v>0</v>
      </c>
      <c r="C670" s="31">
        <f>IF(B670="","",EDATE('Mortgage Calculator'!$D$10,B670-1))</f>
        <v>0</v>
      </c>
      <c r="D670" s="30">
        <f>IF(B670="","",INT((B670-1)/12)+1)</f>
        <v>0</v>
      </c>
      <c r="E670" s="32">
        <f>IF(B670="","",K669)</f>
        <v>0</v>
      </c>
      <c r="F670" s="32">
        <f>IF(B670="","",IF(B670&gt;='Mortgage Calculator'!$D$22,E670+I670,MIN('Mortgage Calculator'!$D$23,E670+I670)))</f>
        <v>0</v>
      </c>
      <c r="G670" s="33"/>
      <c r="H670" s="32">
        <f>IF(B670="","",MAX(0,MIN('Mortgage Calculator'!$D$17+N(G670),E670+I670-F670)))</f>
        <v>0</v>
      </c>
      <c r="I670" s="32">
        <f>IF(B670="","",ROUND(E670*'Mortgage Calculator'!$D$8/12,2))</f>
        <v>0</v>
      </c>
      <c r="J670" s="32">
        <f>IF(B670="","",F670+H670-I670)</f>
        <v>0</v>
      </c>
      <c r="K670" s="34">
        <f>IF(B670="","",ROUND(E670-J670,2))</f>
        <v>0</v>
      </c>
      <c r="L670" s="35">
        <f>IF(B670="","",L669+I670)</f>
        <v>0</v>
      </c>
      <c r="M670" s="32">
        <f>IF(B670="","",IF(AND('Mortgage Calculator'!$D$21/'Mortgage Calculator'!$D$6&gt;0.8,E670/'Mortgage Calculator'!$D$6&gt;0.78),ROUND('Mortgage Calculator'!$D$21*'Mortgage Calculator'!$D$15/12,2),0))</f>
        <v>0</v>
      </c>
      <c r="N670" s="36">
        <f>IF(B670="","",1-K670/'Mortgage Calculator'!$D$6)</f>
        <v>0</v>
      </c>
    </row>
    <row r="671" spans="2:14">
      <c r="B671" s="30">
        <f>IF(B670="","",IF(K670&gt;0.005,B670+1,""))</f>
        <v>0</v>
      </c>
      <c r="C671" s="31">
        <f>IF(B671="","",EDATE('Mortgage Calculator'!$D$10,B671-1))</f>
        <v>0</v>
      </c>
      <c r="D671" s="30">
        <f>IF(B671="","",INT((B671-1)/12)+1)</f>
        <v>0</v>
      </c>
      <c r="E671" s="32">
        <f>IF(B671="","",K670)</f>
        <v>0</v>
      </c>
      <c r="F671" s="32">
        <f>IF(B671="","",IF(B671&gt;='Mortgage Calculator'!$D$22,E671+I671,MIN('Mortgage Calculator'!$D$23,E671+I671)))</f>
        <v>0</v>
      </c>
      <c r="G671" s="33"/>
      <c r="H671" s="32">
        <f>IF(B671="","",MAX(0,MIN('Mortgage Calculator'!$D$17+N(G671),E671+I671-F671)))</f>
        <v>0</v>
      </c>
      <c r="I671" s="32">
        <f>IF(B671="","",ROUND(E671*'Mortgage Calculator'!$D$8/12,2))</f>
        <v>0</v>
      </c>
      <c r="J671" s="32">
        <f>IF(B671="","",F671+H671-I671)</f>
        <v>0</v>
      </c>
      <c r="K671" s="34">
        <f>IF(B671="","",ROUND(E671-J671,2))</f>
        <v>0</v>
      </c>
      <c r="L671" s="35">
        <f>IF(B671="","",L670+I671)</f>
        <v>0</v>
      </c>
      <c r="M671" s="32">
        <f>IF(B671="","",IF(AND('Mortgage Calculator'!$D$21/'Mortgage Calculator'!$D$6&gt;0.8,E671/'Mortgage Calculator'!$D$6&gt;0.78),ROUND('Mortgage Calculator'!$D$21*'Mortgage Calculator'!$D$15/12,2),0))</f>
        <v>0</v>
      </c>
      <c r="N671" s="36">
        <f>IF(B671="","",1-K671/'Mortgage Calculator'!$D$6)</f>
        <v>0</v>
      </c>
    </row>
    <row r="672" spans="2:14">
      <c r="B672" s="30">
        <f>IF(B671="","",IF(K671&gt;0.005,B671+1,""))</f>
        <v>0</v>
      </c>
      <c r="C672" s="31">
        <f>IF(B672="","",EDATE('Mortgage Calculator'!$D$10,B672-1))</f>
        <v>0</v>
      </c>
      <c r="D672" s="30">
        <f>IF(B672="","",INT((B672-1)/12)+1)</f>
        <v>0</v>
      </c>
      <c r="E672" s="32">
        <f>IF(B672="","",K671)</f>
        <v>0</v>
      </c>
      <c r="F672" s="32">
        <f>IF(B672="","",IF(B672&gt;='Mortgage Calculator'!$D$22,E672+I672,MIN('Mortgage Calculator'!$D$23,E672+I672)))</f>
        <v>0</v>
      </c>
      <c r="G672" s="33"/>
      <c r="H672" s="32">
        <f>IF(B672="","",MAX(0,MIN('Mortgage Calculator'!$D$17+N(G672),E672+I672-F672)))</f>
        <v>0</v>
      </c>
      <c r="I672" s="32">
        <f>IF(B672="","",ROUND(E672*'Mortgage Calculator'!$D$8/12,2))</f>
        <v>0</v>
      </c>
      <c r="J672" s="32">
        <f>IF(B672="","",F672+H672-I672)</f>
        <v>0</v>
      </c>
      <c r="K672" s="34">
        <f>IF(B672="","",ROUND(E672-J672,2))</f>
        <v>0</v>
      </c>
      <c r="L672" s="35">
        <f>IF(B672="","",L671+I672)</f>
        <v>0</v>
      </c>
      <c r="M672" s="32">
        <f>IF(B672="","",IF(AND('Mortgage Calculator'!$D$21/'Mortgage Calculator'!$D$6&gt;0.8,E672/'Mortgage Calculator'!$D$6&gt;0.78),ROUND('Mortgage Calculator'!$D$21*'Mortgage Calculator'!$D$15/12,2),0))</f>
        <v>0</v>
      </c>
      <c r="N672" s="36">
        <f>IF(B672="","",1-K672/'Mortgage Calculator'!$D$6)</f>
        <v>0</v>
      </c>
    </row>
    <row r="673" spans="2:14">
      <c r="B673" s="30">
        <f>IF(B672="","",IF(K672&gt;0.005,B672+1,""))</f>
        <v>0</v>
      </c>
      <c r="C673" s="31">
        <f>IF(B673="","",EDATE('Mortgage Calculator'!$D$10,B673-1))</f>
        <v>0</v>
      </c>
      <c r="D673" s="30">
        <f>IF(B673="","",INT((B673-1)/12)+1)</f>
        <v>0</v>
      </c>
      <c r="E673" s="32">
        <f>IF(B673="","",K672)</f>
        <v>0</v>
      </c>
      <c r="F673" s="32">
        <f>IF(B673="","",IF(B673&gt;='Mortgage Calculator'!$D$22,E673+I673,MIN('Mortgage Calculator'!$D$23,E673+I673)))</f>
        <v>0</v>
      </c>
      <c r="G673" s="33"/>
      <c r="H673" s="32">
        <f>IF(B673="","",MAX(0,MIN('Mortgage Calculator'!$D$17+N(G673),E673+I673-F673)))</f>
        <v>0</v>
      </c>
      <c r="I673" s="32">
        <f>IF(B673="","",ROUND(E673*'Mortgage Calculator'!$D$8/12,2))</f>
        <v>0</v>
      </c>
      <c r="J673" s="32">
        <f>IF(B673="","",F673+H673-I673)</f>
        <v>0</v>
      </c>
      <c r="K673" s="34">
        <f>IF(B673="","",ROUND(E673-J673,2))</f>
        <v>0</v>
      </c>
      <c r="L673" s="35">
        <f>IF(B673="","",L672+I673)</f>
        <v>0</v>
      </c>
      <c r="M673" s="32">
        <f>IF(B673="","",IF(AND('Mortgage Calculator'!$D$21/'Mortgage Calculator'!$D$6&gt;0.8,E673/'Mortgage Calculator'!$D$6&gt;0.78),ROUND('Mortgage Calculator'!$D$21*'Mortgage Calculator'!$D$15/12,2),0))</f>
        <v>0</v>
      </c>
      <c r="N673" s="36">
        <f>IF(B673="","",1-K673/'Mortgage Calculator'!$D$6)</f>
        <v>0</v>
      </c>
    </row>
    <row r="674" spans="2:14">
      <c r="B674" s="30">
        <f>IF(B673="","",IF(K673&gt;0.005,B673+1,""))</f>
        <v>0</v>
      </c>
      <c r="C674" s="31">
        <f>IF(B674="","",EDATE('Mortgage Calculator'!$D$10,B674-1))</f>
        <v>0</v>
      </c>
      <c r="D674" s="30">
        <f>IF(B674="","",INT((B674-1)/12)+1)</f>
        <v>0</v>
      </c>
      <c r="E674" s="32">
        <f>IF(B674="","",K673)</f>
        <v>0</v>
      </c>
      <c r="F674" s="32">
        <f>IF(B674="","",IF(B674&gt;='Mortgage Calculator'!$D$22,E674+I674,MIN('Mortgage Calculator'!$D$23,E674+I674)))</f>
        <v>0</v>
      </c>
      <c r="G674" s="33"/>
      <c r="H674" s="32">
        <f>IF(B674="","",MAX(0,MIN('Mortgage Calculator'!$D$17+N(G674),E674+I674-F674)))</f>
        <v>0</v>
      </c>
      <c r="I674" s="32">
        <f>IF(B674="","",ROUND(E674*'Mortgage Calculator'!$D$8/12,2))</f>
        <v>0</v>
      </c>
      <c r="J674" s="32">
        <f>IF(B674="","",F674+H674-I674)</f>
        <v>0</v>
      </c>
      <c r="K674" s="34">
        <f>IF(B674="","",ROUND(E674-J674,2))</f>
        <v>0</v>
      </c>
      <c r="L674" s="35">
        <f>IF(B674="","",L673+I674)</f>
        <v>0</v>
      </c>
      <c r="M674" s="32">
        <f>IF(B674="","",IF(AND('Mortgage Calculator'!$D$21/'Mortgage Calculator'!$D$6&gt;0.8,E674/'Mortgage Calculator'!$D$6&gt;0.78),ROUND('Mortgage Calculator'!$D$21*'Mortgage Calculator'!$D$15/12,2),0))</f>
        <v>0</v>
      </c>
      <c r="N674" s="36">
        <f>IF(B674="","",1-K674/'Mortgage Calculator'!$D$6)</f>
        <v>0</v>
      </c>
    </row>
    <row r="675" spans="2:14">
      <c r="B675" s="30">
        <f>IF(B674="","",IF(K674&gt;0.005,B674+1,""))</f>
        <v>0</v>
      </c>
      <c r="C675" s="31">
        <f>IF(B675="","",EDATE('Mortgage Calculator'!$D$10,B675-1))</f>
        <v>0</v>
      </c>
      <c r="D675" s="30">
        <f>IF(B675="","",INT((B675-1)/12)+1)</f>
        <v>0</v>
      </c>
      <c r="E675" s="32">
        <f>IF(B675="","",K674)</f>
        <v>0</v>
      </c>
      <c r="F675" s="32">
        <f>IF(B675="","",IF(B675&gt;='Mortgage Calculator'!$D$22,E675+I675,MIN('Mortgage Calculator'!$D$23,E675+I675)))</f>
        <v>0</v>
      </c>
      <c r="G675" s="33"/>
      <c r="H675" s="32">
        <f>IF(B675="","",MAX(0,MIN('Mortgage Calculator'!$D$17+N(G675),E675+I675-F675)))</f>
        <v>0</v>
      </c>
      <c r="I675" s="32">
        <f>IF(B675="","",ROUND(E675*'Mortgage Calculator'!$D$8/12,2))</f>
        <v>0</v>
      </c>
      <c r="J675" s="32">
        <f>IF(B675="","",F675+H675-I675)</f>
        <v>0</v>
      </c>
      <c r="K675" s="34">
        <f>IF(B675="","",ROUND(E675-J675,2))</f>
        <v>0</v>
      </c>
      <c r="L675" s="35">
        <f>IF(B675="","",L674+I675)</f>
        <v>0</v>
      </c>
      <c r="M675" s="32">
        <f>IF(B675="","",IF(AND('Mortgage Calculator'!$D$21/'Mortgage Calculator'!$D$6&gt;0.8,E675/'Mortgage Calculator'!$D$6&gt;0.78),ROUND('Mortgage Calculator'!$D$21*'Mortgage Calculator'!$D$15/12,2),0))</f>
        <v>0</v>
      </c>
      <c r="N675" s="36">
        <f>IF(B675="","",1-K675/'Mortgage Calculator'!$D$6)</f>
        <v>0</v>
      </c>
    </row>
    <row r="676" spans="2:14">
      <c r="B676" s="30">
        <f>IF(B675="","",IF(K675&gt;0.005,B675+1,""))</f>
        <v>0</v>
      </c>
      <c r="C676" s="31">
        <f>IF(B676="","",EDATE('Mortgage Calculator'!$D$10,B676-1))</f>
        <v>0</v>
      </c>
      <c r="D676" s="30">
        <f>IF(B676="","",INT((B676-1)/12)+1)</f>
        <v>0</v>
      </c>
      <c r="E676" s="32">
        <f>IF(B676="","",K675)</f>
        <v>0</v>
      </c>
      <c r="F676" s="32">
        <f>IF(B676="","",IF(B676&gt;='Mortgage Calculator'!$D$22,E676+I676,MIN('Mortgage Calculator'!$D$23,E676+I676)))</f>
        <v>0</v>
      </c>
      <c r="G676" s="33"/>
      <c r="H676" s="32">
        <f>IF(B676="","",MAX(0,MIN('Mortgage Calculator'!$D$17+N(G676),E676+I676-F676)))</f>
        <v>0</v>
      </c>
      <c r="I676" s="32">
        <f>IF(B676="","",ROUND(E676*'Mortgage Calculator'!$D$8/12,2))</f>
        <v>0</v>
      </c>
      <c r="J676" s="32">
        <f>IF(B676="","",F676+H676-I676)</f>
        <v>0</v>
      </c>
      <c r="K676" s="34">
        <f>IF(B676="","",ROUND(E676-J676,2))</f>
        <v>0</v>
      </c>
      <c r="L676" s="35">
        <f>IF(B676="","",L675+I676)</f>
        <v>0</v>
      </c>
      <c r="M676" s="32">
        <f>IF(B676="","",IF(AND('Mortgage Calculator'!$D$21/'Mortgage Calculator'!$D$6&gt;0.8,E676/'Mortgage Calculator'!$D$6&gt;0.78),ROUND('Mortgage Calculator'!$D$21*'Mortgage Calculator'!$D$15/12,2),0))</f>
        <v>0</v>
      </c>
      <c r="N676" s="36">
        <f>IF(B676="","",1-K676/'Mortgage Calculator'!$D$6)</f>
        <v>0</v>
      </c>
    </row>
    <row r="677" spans="2:14">
      <c r="B677" s="30">
        <f>IF(B676="","",IF(K676&gt;0.005,B676+1,""))</f>
        <v>0</v>
      </c>
      <c r="C677" s="31">
        <f>IF(B677="","",EDATE('Mortgage Calculator'!$D$10,B677-1))</f>
        <v>0</v>
      </c>
      <c r="D677" s="30">
        <f>IF(B677="","",INT((B677-1)/12)+1)</f>
        <v>0</v>
      </c>
      <c r="E677" s="32">
        <f>IF(B677="","",K676)</f>
        <v>0</v>
      </c>
      <c r="F677" s="32">
        <f>IF(B677="","",IF(B677&gt;='Mortgage Calculator'!$D$22,E677+I677,MIN('Mortgage Calculator'!$D$23,E677+I677)))</f>
        <v>0</v>
      </c>
      <c r="G677" s="33"/>
      <c r="H677" s="32">
        <f>IF(B677="","",MAX(0,MIN('Mortgage Calculator'!$D$17+N(G677),E677+I677-F677)))</f>
        <v>0</v>
      </c>
      <c r="I677" s="32">
        <f>IF(B677="","",ROUND(E677*'Mortgage Calculator'!$D$8/12,2))</f>
        <v>0</v>
      </c>
      <c r="J677" s="32">
        <f>IF(B677="","",F677+H677-I677)</f>
        <v>0</v>
      </c>
      <c r="K677" s="34">
        <f>IF(B677="","",ROUND(E677-J677,2))</f>
        <v>0</v>
      </c>
      <c r="L677" s="35">
        <f>IF(B677="","",L676+I677)</f>
        <v>0</v>
      </c>
      <c r="M677" s="32">
        <f>IF(B677="","",IF(AND('Mortgage Calculator'!$D$21/'Mortgage Calculator'!$D$6&gt;0.8,E677/'Mortgage Calculator'!$D$6&gt;0.78),ROUND('Mortgage Calculator'!$D$21*'Mortgage Calculator'!$D$15/12,2),0))</f>
        <v>0</v>
      </c>
      <c r="N677" s="36">
        <f>IF(B677="","",1-K677/'Mortgage Calculator'!$D$6)</f>
        <v>0</v>
      </c>
    </row>
    <row r="678" spans="2:14">
      <c r="B678" s="30">
        <f>IF(B677="","",IF(K677&gt;0.005,B677+1,""))</f>
        <v>0</v>
      </c>
      <c r="C678" s="31">
        <f>IF(B678="","",EDATE('Mortgage Calculator'!$D$10,B678-1))</f>
        <v>0</v>
      </c>
      <c r="D678" s="30">
        <f>IF(B678="","",INT((B678-1)/12)+1)</f>
        <v>0</v>
      </c>
      <c r="E678" s="32">
        <f>IF(B678="","",K677)</f>
        <v>0</v>
      </c>
      <c r="F678" s="32">
        <f>IF(B678="","",IF(B678&gt;='Mortgage Calculator'!$D$22,E678+I678,MIN('Mortgage Calculator'!$D$23,E678+I678)))</f>
        <v>0</v>
      </c>
      <c r="G678" s="33"/>
      <c r="H678" s="32">
        <f>IF(B678="","",MAX(0,MIN('Mortgage Calculator'!$D$17+N(G678),E678+I678-F678)))</f>
        <v>0</v>
      </c>
      <c r="I678" s="32">
        <f>IF(B678="","",ROUND(E678*'Mortgage Calculator'!$D$8/12,2))</f>
        <v>0</v>
      </c>
      <c r="J678" s="32">
        <f>IF(B678="","",F678+H678-I678)</f>
        <v>0</v>
      </c>
      <c r="K678" s="34">
        <f>IF(B678="","",ROUND(E678-J678,2))</f>
        <v>0</v>
      </c>
      <c r="L678" s="35">
        <f>IF(B678="","",L677+I678)</f>
        <v>0</v>
      </c>
      <c r="M678" s="32">
        <f>IF(B678="","",IF(AND('Mortgage Calculator'!$D$21/'Mortgage Calculator'!$D$6&gt;0.8,E678/'Mortgage Calculator'!$D$6&gt;0.78),ROUND('Mortgage Calculator'!$D$21*'Mortgage Calculator'!$D$15/12,2),0))</f>
        <v>0</v>
      </c>
      <c r="N678" s="36">
        <f>IF(B678="","",1-K678/'Mortgage Calculator'!$D$6)</f>
        <v>0</v>
      </c>
    </row>
    <row r="679" spans="2:14">
      <c r="B679" s="30">
        <f>IF(B678="","",IF(K678&gt;0.005,B678+1,""))</f>
        <v>0</v>
      </c>
      <c r="C679" s="31">
        <f>IF(B679="","",EDATE('Mortgage Calculator'!$D$10,B679-1))</f>
        <v>0</v>
      </c>
      <c r="D679" s="30">
        <f>IF(B679="","",INT((B679-1)/12)+1)</f>
        <v>0</v>
      </c>
      <c r="E679" s="32">
        <f>IF(B679="","",K678)</f>
        <v>0</v>
      </c>
      <c r="F679" s="32">
        <f>IF(B679="","",IF(B679&gt;='Mortgage Calculator'!$D$22,E679+I679,MIN('Mortgage Calculator'!$D$23,E679+I679)))</f>
        <v>0</v>
      </c>
      <c r="G679" s="33"/>
      <c r="H679" s="32">
        <f>IF(B679="","",MAX(0,MIN('Mortgage Calculator'!$D$17+N(G679),E679+I679-F679)))</f>
        <v>0</v>
      </c>
      <c r="I679" s="32">
        <f>IF(B679="","",ROUND(E679*'Mortgage Calculator'!$D$8/12,2))</f>
        <v>0</v>
      </c>
      <c r="J679" s="32">
        <f>IF(B679="","",F679+H679-I679)</f>
        <v>0</v>
      </c>
      <c r="K679" s="34">
        <f>IF(B679="","",ROUND(E679-J679,2))</f>
        <v>0</v>
      </c>
      <c r="L679" s="35">
        <f>IF(B679="","",L678+I679)</f>
        <v>0</v>
      </c>
      <c r="M679" s="32">
        <f>IF(B679="","",IF(AND('Mortgage Calculator'!$D$21/'Mortgage Calculator'!$D$6&gt;0.8,E679/'Mortgage Calculator'!$D$6&gt;0.78),ROUND('Mortgage Calculator'!$D$21*'Mortgage Calculator'!$D$15/12,2),0))</f>
        <v>0</v>
      </c>
      <c r="N679" s="36">
        <f>IF(B679="","",1-K679/'Mortgage Calculator'!$D$6)</f>
        <v>0</v>
      </c>
    </row>
    <row r="680" spans="2:14">
      <c r="B680" s="30">
        <f>IF(B679="","",IF(K679&gt;0.005,B679+1,""))</f>
        <v>0</v>
      </c>
      <c r="C680" s="31">
        <f>IF(B680="","",EDATE('Mortgage Calculator'!$D$10,B680-1))</f>
        <v>0</v>
      </c>
      <c r="D680" s="30">
        <f>IF(B680="","",INT((B680-1)/12)+1)</f>
        <v>0</v>
      </c>
      <c r="E680" s="32">
        <f>IF(B680="","",K679)</f>
        <v>0</v>
      </c>
      <c r="F680" s="32">
        <f>IF(B680="","",IF(B680&gt;='Mortgage Calculator'!$D$22,E680+I680,MIN('Mortgage Calculator'!$D$23,E680+I680)))</f>
        <v>0</v>
      </c>
      <c r="G680" s="33"/>
      <c r="H680" s="32">
        <f>IF(B680="","",MAX(0,MIN('Mortgage Calculator'!$D$17+N(G680),E680+I680-F680)))</f>
        <v>0</v>
      </c>
      <c r="I680" s="32">
        <f>IF(B680="","",ROUND(E680*'Mortgage Calculator'!$D$8/12,2))</f>
        <v>0</v>
      </c>
      <c r="J680" s="32">
        <f>IF(B680="","",F680+H680-I680)</f>
        <v>0</v>
      </c>
      <c r="K680" s="34">
        <f>IF(B680="","",ROUND(E680-J680,2))</f>
        <v>0</v>
      </c>
      <c r="L680" s="35">
        <f>IF(B680="","",L679+I680)</f>
        <v>0</v>
      </c>
      <c r="M680" s="32">
        <f>IF(B680="","",IF(AND('Mortgage Calculator'!$D$21/'Mortgage Calculator'!$D$6&gt;0.8,E680/'Mortgage Calculator'!$D$6&gt;0.78),ROUND('Mortgage Calculator'!$D$21*'Mortgage Calculator'!$D$15/12,2),0))</f>
        <v>0</v>
      </c>
      <c r="N680" s="36">
        <f>IF(B680="","",1-K680/'Mortgage Calculator'!$D$6)</f>
        <v>0</v>
      </c>
    </row>
    <row r="681" spans="2:14">
      <c r="B681" s="30">
        <f>IF(B680="","",IF(K680&gt;0.005,B680+1,""))</f>
        <v>0</v>
      </c>
      <c r="C681" s="31">
        <f>IF(B681="","",EDATE('Mortgage Calculator'!$D$10,B681-1))</f>
        <v>0</v>
      </c>
      <c r="D681" s="30">
        <f>IF(B681="","",INT((B681-1)/12)+1)</f>
        <v>0</v>
      </c>
      <c r="E681" s="32">
        <f>IF(B681="","",K680)</f>
        <v>0</v>
      </c>
      <c r="F681" s="32">
        <f>IF(B681="","",IF(B681&gt;='Mortgage Calculator'!$D$22,E681+I681,MIN('Mortgage Calculator'!$D$23,E681+I681)))</f>
        <v>0</v>
      </c>
      <c r="G681" s="33"/>
      <c r="H681" s="32">
        <f>IF(B681="","",MAX(0,MIN('Mortgage Calculator'!$D$17+N(G681),E681+I681-F681)))</f>
        <v>0</v>
      </c>
      <c r="I681" s="32">
        <f>IF(B681="","",ROUND(E681*'Mortgage Calculator'!$D$8/12,2))</f>
        <v>0</v>
      </c>
      <c r="J681" s="32">
        <f>IF(B681="","",F681+H681-I681)</f>
        <v>0</v>
      </c>
      <c r="K681" s="34">
        <f>IF(B681="","",ROUND(E681-J681,2))</f>
        <v>0</v>
      </c>
      <c r="L681" s="35">
        <f>IF(B681="","",L680+I681)</f>
        <v>0</v>
      </c>
      <c r="M681" s="32">
        <f>IF(B681="","",IF(AND('Mortgage Calculator'!$D$21/'Mortgage Calculator'!$D$6&gt;0.8,E681/'Mortgage Calculator'!$D$6&gt;0.78),ROUND('Mortgage Calculator'!$D$21*'Mortgage Calculator'!$D$15/12,2),0))</f>
        <v>0</v>
      </c>
      <c r="N681" s="36">
        <f>IF(B681="","",1-K681/'Mortgage Calculator'!$D$6)</f>
        <v>0</v>
      </c>
    </row>
    <row r="682" spans="2:14">
      <c r="B682" s="30">
        <f>IF(B681="","",IF(K681&gt;0.005,B681+1,""))</f>
        <v>0</v>
      </c>
      <c r="C682" s="31">
        <f>IF(B682="","",EDATE('Mortgage Calculator'!$D$10,B682-1))</f>
        <v>0</v>
      </c>
      <c r="D682" s="30">
        <f>IF(B682="","",INT((B682-1)/12)+1)</f>
        <v>0</v>
      </c>
      <c r="E682" s="32">
        <f>IF(B682="","",K681)</f>
        <v>0</v>
      </c>
      <c r="F682" s="32">
        <f>IF(B682="","",IF(B682&gt;='Mortgage Calculator'!$D$22,E682+I682,MIN('Mortgage Calculator'!$D$23,E682+I682)))</f>
        <v>0</v>
      </c>
      <c r="G682" s="33"/>
      <c r="H682" s="32">
        <f>IF(B682="","",MAX(0,MIN('Mortgage Calculator'!$D$17+N(G682),E682+I682-F682)))</f>
        <v>0</v>
      </c>
      <c r="I682" s="32">
        <f>IF(B682="","",ROUND(E682*'Mortgage Calculator'!$D$8/12,2))</f>
        <v>0</v>
      </c>
      <c r="J682" s="32">
        <f>IF(B682="","",F682+H682-I682)</f>
        <v>0</v>
      </c>
      <c r="K682" s="34">
        <f>IF(B682="","",ROUND(E682-J682,2))</f>
        <v>0</v>
      </c>
      <c r="L682" s="35">
        <f>IF(B682="","",L681+I682)</f>
        <v>0</v>
      </c>
      <c r="M682" s="32">
        <f>IF(B682="","",IF(AND('Mortgage Calculator'!$D$21/'Mortgage Calculator'!$D$6&gt;0.8,E682/'Mortgage Calculator'!$D$6&gt;0.78),ROUND('Mortgage Calculator'!$D$21*'Mortgage Calculator'!$D$15/12,2),0))</f>
        <v>0</v>
      </c>
      <c r="N682" s="36">
        <f>IF(B682="","",1-K682/'Mortgage Calculator'!$D$6)</f>
        <v>0</v>
      </c>
    </row>
    <row r="683" spans="2:14">
      <c r="B683" s="30">
        <f>IF(B682="","",IF(K682&gt;0.005,B682+1,""))</f>
        <v>0</v>
      </c>
      <c r="C683" s="31">
        <f>IF(B683="","",EDATE('Mortgage Calculator'!$D$10,B683-1))</f>
        <v>0</v>
      </c>
      <c r="D683" s="30">
        <f>IF(B683="","",INT((B683-1)/12)+1)</f>
        <v>0</v>
      </c>
      <c r="E683" s="32">
        <f>IF(B683="","",K682)</f>
        <v>0</v>
      </c>
      <c r="F683" s="32">
        <f>IF(B683="","",IF(B683&gt;='Mortgage Calculator'!$D$22,E683+I683,MIN('Mortgage Calculator'!$D$23,E683+I683)))</f>
        <v>0</v>
      </c>
      <c r="G683" s="33"/>
      <c r="H683" s="32">
        <f>IF(B683="","",MAX(0,MIN('Mortgage Calculator'!$D$17+N(G683),E683+I683-F683)))</f>
        <v>0</v>
      </c>
      <c r="I683" s="32">
        <f>IF(B683="","",ROUND(E683*'Mortgage Calculator'!$D$8/12,2))</f>
        <v>0</v>
      </c>
      <c r="J683" s="32">
        <f>IF(B683="","",F683+H683-I683)</f>
        <v>0</v>
      </c>
      <c r="K683" s="34">
        <f>IF(B683="","",ROUND(E683-J683,2))</f>
        <v>0</v>
      </c>
      <c r="L683" s="35">
        <f>IF(B683="","",L682+I683)</f>
        <v>0</v>
      </c>
      <c r="M683" s="32">
        <f>IF(B683="","",IF(AND('Mortgage Calculator'!$D$21/'Mortgage Calculator'!$D$6&gt;0.8,E683/'Mortgage Calculator'!$D$6&gt;0.78),ROUND('Mortgage Calculator'!$D$21*'Mortgage Calculator'!$D$15/12,2),0))</f>
        <v>0</v>
      </c>
      <c r="N683" s="36">
        <f>IF(B683="","",1-K683/'Mortgage Calculator'!$D$6)</f>
        <v>0</v>
      </c>
    </row>
    <row r="684" spans="2:14">
      <c r="B684" s="30">
        <f>IF(B683="","",IF(K683&gt;0.005,B683+1,""))</f>
        <v>0</v>
      </c>
      <c r="C684" s="31">
        <f>IF(B684="","",EDATE('Mortgage Calculator'!$D$10,B684-1))</f>
        <v>0</v>
      </c>
      <c r="D684" s="30">
        <f>IF(B684="","",INT((B684-1)/12)+1)</f>
        <v>0</v>
      </c>
      <c r="E684" s="32">
        <f>IF(B684="","",K683)</f>
        <v>0</v>
      </c>
      <c r="F684" s="32">
        <f>IF(B684="","",IF(B684&gt;='Mortgage Calculator'!$D$22,E684+I684,MIN('Mortgage Calculator'!$D$23,E684+I684)))</f>
        <v>0</v>
      </c>
      <c r="G684" s="33"/>
      <c r="H684" s="32">
        <f>IF(B684="","",MAX(0,MIN('Mortgage Calculator'!$D$17+N(G684),E684+I684-F684)))</f>
        <v>0</v>
      </c>
      <c r="I684" s="32">
        <f>IF(B684="","",ROUND(E684*'Mortgage Calculator'!$D$8/12,2))</f>
        <v>0</v>
      </c>
      <c r="J684" s="32">
        <f>IF(B684="","",F684+H684-I684)</f>
        <v>0</v>
      </c>
      <c r="K684" s="34">
        <f>IF(B684="","",ROUND(E684-J684,2))</f>
        <v>0</v>
      </c>
      <c r="L684" s="35">
        <f>IF(B684="","",L683+I684)</f>
        <v>0</v>
      </c>
      <c r="M684" s="32">
        <f>IF(B684="","",IF(AND('Mortgage Calculator'!$D$21/'Mortgage Calculator'!$D$6&gt;0.8,E684/'Mortgage Calculator'!$D$6&gt;0.78),ROUND('Mortgage Calculator'!$D$21*'Mortgage Calculator'!$D$15/12,2),0))</f>
        <v>0</v>
      </c>
      <c r="N684" s="36">
        <f>IF(B684="","",1-K684/'Mortgage Calculator'!$D$6)</f>
        <v>0</v>
      </c>
    </row>
    <row r="685" spans="2:14">
      <c r="B685" s="30">
        <f>IF(B684="","",IF(K684&gt;0.005,B684+1,""))</f>
        <v>0</v>
      </c>
      <c r="C685" s="31">
        <f>IF(B685="","",EDATE('Mortgage Calculator'!$D$10,B685-1))</f>
        <v>0</v>
      </c>
      <c r="D685" s="30">
        <f>IF(B685="","",INT((B685-1)/12)+1)</f>
        <v>0</v>
      </c>
      <c r="E685" s="32">
        <f>IF(B685="","",K684)</f>
        <v>0</v>
      </c>
      <c r="F685" s="32">
        <f>IF(B685="","",IF(B685&gt;='Mortgage Calculator'!$D$22,E685+I685,MIN('Mortgage Calculator'!$D$23,E685+I685)))</f>
        <v>0</v>
      </c>
      <c r="G685" s="33"/>
      <c r="H685" s="32">
        <f>IF(B685="","",MAX(0,MIN('Mortgage Calculator'!$D$17+N(G685),E685+I685-F685)))</f>
        <v>0</v>
      </c>
      <c r="I685" s="32">
        <f>IF(B685="","",ROUND(E685*'Mortgage Calculator'!$D$8/12,2))</f>
        <v>0</v>
      </c>
      <c r="J685" s="32">
        <f>IF(B685="","",F685+H685-I685)</f>
        <v>0</v>
      </c>
      <c r="K685" s="34">
        <f>IF(B685="","",ROUND(E685-J685,2))</f>
        <v>0</v>
      </c>
      <c r="L685" s="35">
        <f>IF(B685="","",L684+I685)</f>
        <v>0</v>
      </c>
      <c r="M685" s="32">
        <f>IF(B685="","",IF(AND('Mortgage Calculator'!$D$21/'Mortgage Calculator'!$D$6&gt;0.8,E685/'Mortgage Calculator'!$D$6&gt;0.78),ROUND('Mortgage Calculator'!$D$21*'Mortgage Calculator'!$D$15/12,2),0))</f>
        <v>0</v>
      </c>
      <c r="N685" s="36">
        <f>IF(B685="","",1-K685/'Mortgage Calculator'!$D$6)</f>
        <v>0</v>
      </c>
    </row>
    <row r="686" spans="2:14">
      <c r="B686" s="30">
        <f>IF(B685="","",IF(K685&gt;0.005,B685+1,""))</f>
        <v>0</v>
      </c>
      <c r="C686" s="31">
        <f>IF(B686="","",EDATE('Mortgage Calculator'!$D$10,B686-1))</f>
        <v>0</v>
      </c>
      <c r="D686" s="30">
        <f>IF(B686="","",INT((B686-1)/12)+1)</f>
        <v>0</v>
      </c>
      <c r="E686" s="32">
        <f>IF(B686="","",K685)</f>
        <v>0</v>
      </c>
      <c r="F686" s="32">
        <f>IF(B686="","",IF(B686&gt;='Mortgage Calculator'!$D$22,E686+I686,MIN('Mortgage Calculator'!$D$23,E686+I686)))</f>
        <v>0</v>
      </c>
      <c r="G686" s="33"/>
      <c r="H686" s="32">
        <f>IF(B686="","",MAX(0,MIN('Mortgage Calculator'!$D$17+N(G686),E686+I686-F686)))</f>
        <v>0</v>
      </c>
      <c r="I686" s="32">
        <f>IF(B686="","",ROUND(E686*'Mortgage Calculator'!$D$8/12,2))</f>
        <v>0</v>
      </c>
      <c r="J686" s="32">
        <f>IF(B686="","",F686+H686-I686)</f>
        <v>0</v>
      </c>
      <c r="K686" s="34">
        <f>IF(B686="","",ROUND(E686-J686,2))</f>
        <v>0</v>
      </c>
      <c r="L686" s="35">
        <f>IF(B686="","",L685+I686)</f>
        <v>0</v>
      </c>
      <c r="M686" s="32">
        <f>IF(B686="","",IF(AND('Mortgage Calculator'!$D$21/'Mortgage Calculator'!$D$6&gt;0.8,E686/'Mortgage Calculator'!$D$6&gt;0.78),ROUND('Mortgage Calculator'!$D$21*'Mortgage Calculator'!$D$15/12,2),0))</f>
        <v>0</v>
      </c>
      <c r="N686" s="36">
        <f>IF(B686="","",1-K686/'Mortgage Calculator'!$D$6)</f>
        <v>0</v>
      </c>
    </row>
    <row r="687" spans="2:14">
      <c r="B687" s="30">
        <f>IF(B686="","",IF(K686&gt;0.005,B686+1,""))</f>
        <v>0</v>
      </c>
      <c r="C687" s="31">
        <f>IF(B687="","",EDATE('Mortgage Calculator'!$D$10,B687-1))</f>
        <v>0</v>
      </c>
      <c r="D687" s="30">
        <f>IF(B687="","",INT((B687-1)/12)+1)</f>
        <v>0</v>
      </c>
      <c r="E687" s="32">
        <f>IF(B687="","",K686)</f>
        <v>0</v>
      </c>
      <c r="F687" s="32">
        <f>IF(B687="","",IF(B687&gt;='Mortgage Calculator'!$D$22,E687+I687,MIN('Mortgage Calculator'!$D$23,E687+I687)))</f>
        <v>0</v>
      </c>
      <c r="G687" s="33"/>
      <c r="H687" s="32">
        <f>IF(B687="","",MAX(0,MIN('Mortgage Calculator'!$D$17+N(G687),E687+I687-F687)))</f>
        <v>0</v>
      </c>
      <c r="I687" s="32">
        <f>IF(B687="","",ROUND(E687*'Mortgage Calculator'!$D$8/12,2))</f>
        <v>0</v>
      </c>
      <c r="J687" s="32">
        <f>IF(B687="","",F687+H687-I687)</f>
        <v>0</v>
      </c>
      <c r="K687" s="34">
        <f>IF(B687="","",ROUND(E687-J687,2))</f>
        <v>0</v>
      </c>
      <c r="L687" s="35">
        <f>IF(B687="","",L686+I687)</f>
        <v>0</v>
      </c>
      <c r="M687" s="32">
        <f>IF(B687="","",IF(AND('Mortgage Calculator'!$D$21/'Mortgage Calculator'!$D$6&gt;0.8,E687/'Mortgage Calculator'!$D$6&gt;0.78),ROUND('Mortgage Calculator'!$D$21*'Mortgage Calculator'!$D$15/12,2),0))</f>
        <v>0</v>
      </c>
      <c r="N687" s="36">
        <f>IF(B687="","",1-K687/'Mortgage Calculator'!$D$6)</f>
        <v>0</v>
      </c>
    </row>
    <row r="688" spans="2:14">
      <c r="B688" s="30">
        <f>IF(B687="","",IF(K687&gt;0.005,B687+1,""))</f>
        <v>0</v>
      </c>
      <c r="C688" s="31">
        <f>IF(B688="","",EDATE('Mortgage Calculator'!$D$10,B688-1))</f>
        <v>0</v>
      </c>
      <c r="D688" s="30">
        <f>IF(B688="","",INT((B688-1)/12)+1)</f>
        <v>0</v>
      </c>
      <c r="E688" s="32">
        <f>IF(B688="","",K687)</f>
        <v>0</v>
      </c>
      <c r="F688" s="32">
        <f>IF(B688="","",IF(B688&gt;='Mortgage Calculator'!$D$22,E688+I688,MIN('Mortgage Calculator'!$D$23,E688+I688)))</f>
        <v>0</v>
      </c>
      <c r="G688" s="33"/>
      <c r="H688" s="32">
        <f>IF(B688="","",MAX(0,MIN('Mortgage Calculator'!$D$17+N(G688),E688+I688-F688)))</f>
        <v>0</v>
      </c>
      <c r="I688" s="32">
        <f>IF(B688="","",ROUND(E688*'Mortgage Calculator'!$D$8/12,2))</f>
        <v>0</v>
      </c>
      <c r="J688" s="32">
        <f>IF(B688="","",F688+H688-I688)</f>
        <v>0</v>
      </c>
      <c r="K688" s="34">
        <f>IF(B688="","",ROUND(E688-J688,2))</f>
        <v>0</v>
      </c>
      <c r="L688" s="35">
        <f>IF(B688="","",L687+I688)</f>
        <v>0</v>
      </c>
      <c r="M688" s="32">
        <f>IF(B688="","",IF(AND('Mortgage Calculator'!$D$21/'Mortgage Calculator'!$D$6&gt;0.8,E688/'Mortgage Calculator'!$D$6&gt;0.78),ROUND('Mortgage Calculator'!$D$21*'Mortgage Calculator'!$D$15/12,2),0))</f>
        <v>0</v>
      </c>
      <c r="N688" s="36">
        <f>IF(B688="","",1-K688/'Mortgage Calculator'!$D$6)</f>
        <v>0</v>
      </c>
    </row>
    <row r="689" spans="2:14">
      <c r="B689" s="30">
        <f>IF(B688="","",IF(K688&gt;0.005,B688+1,""))</f>
        <v>0</v>
      </c>
      <c r="C689" s="31">
        <f>IF(B689="","",EDATE('Mortgage Calculator'!$D$10,B689-1))</f>
        <v>0</v>
      </c>
      <c r="D689" s="30">
        <f>IF(B689="","",INT((B689-1)/12)+1)</f>
        <v>0</v>
      </c>
      <c r="E689" s="32">
        <f>IF(B689="","",K688)</f>
        <v>0</v>
      </c>
      <c r="F689" s="32">
        <f>IF(B689="","",IF(B689&gt;='Mortgage Calculator'!$D$22,E689+I689,MIN('Mortgage Calculator'!$D$23,E689+I689)))</f>
        <v>0</v>
      </c>
      <c r="G689" s="33"/>
      <c r="H689" s="32">
        <f>IF(B689="","",MAX(0,MIN('Mortgage Calculator'!$D$17+N(G689),E689+I689-F689)))</f>
        <v>0</v>
      </c>
      <c r="I689" s="32">
        <f>IF(B689="","",ROUND(E689*'Mortgage Calculator'!$D$8/12,2))</f>
        <v>0</v>
      </c>
      <c r="J689" s="32">
        <f>IF(B689="","",F689+H689-I689)</f>
        <v>0</v>
      </c>
      <c r="K689" s="34">
        <f>IF(B689="","",ROUND(E689-J689,2))</f>
        <v>0</v>
      </c>
      <c r="L689" s="35">
        <f>IF(B689="","",L688+I689)</f>
        <v>0</v>
      </c>
      <c r="M689" s="32">
        <f>IF(B689="","",IF(AND('Mortgage Calculator'!$D$21/'Mortgage Calculator'!$D$6&gt;0.8,E689/'Mortgage Calculator'!$D$6&gt;0.78),ROUND('Mortgage Calculator'!$D$21*'Mortgage Calculator'!$D$15/12,2),0))</f>
        <v>0</v>
      </c>
      <c r="N689" s="36">
        <f>IF(B689="","",1-K689/'Mortgage Calculator'!$D$6)</f>
        <v>0</v>
      </c>
    </row>
    <row r="690" spans="2:14">
      <c r="B690" s="30">
        <f>IF(B689="","",IF(K689&gt;0.005,B689+1,""))</f>
        <v>0</v>
      </c>
      <c r="C690" s="31">
        <f>IF(B690="","",EDATE('Mortgage Calculator'!$D$10,B690-1))</f>
        <v>0</v>
      </c>
      <c r="D690" s="30">
        <f>IF(B690="","",INT((B690-1)/12)+1)</f>
        <v>0</v>
      </c>
      <c r="E690" s="32">
        <f>IF(B690="","",K689)</f>
        <v>0</v>
      </c>
      <c r="F690" s="32">
        <f>IF(B690="","",IF(B690&gt;='Mortgage Calculator'!$D$22,E690+I690,MIN('Mortgage Calculator'!$D$23,E690+I690)))</f>
        <v>0</v>
      </c>
      <c r="G690" s="33"/>
      <c r="H690" s="32">
        <f>IF(B690="","",MAX(0,MIN('Mortgage Calculator'!$D$17+N(G690),E690+I690-F690)))</f>
        <v>0</v>
      </c>
      <c r="I690" s="32">
        <f>IF(B690="","",ROUND(E690*'Mortgage Calculator'!$D$8/12,2))</f>
        <v>0</v>
      </c>
      <c r="J690" s="32">
        <f>IF(B690="","",F690+H690-I690)</f>
        <v>0</v>
      </c>
      <c r="K690" s="34">
        <f>IF(B690="","",ROUND(E690-J690,2))</f>
        <v>0</v>
      </c>
      <c r="L690" s="35">
        <f>IF(B690="","",L689+I690)</f>
        <v>0</v>
      </c>
      <c r="M690" s="32">
        <f>IF(B690="","",IF(AND('Mortgage Calculator'!$D$21/'Mortgage Calculator'!$D$6&gt;0.8,E690/'Mortgage Calculator'!$D$6&gt;0.78),ROUND('Mortgage Calculator'!$D$21*'Mortgage Calculator'!$D$15/12,2),0))</f>
        <v>0</v>
      </c>
      <c r="N690" s="36">
        <f>IF(B690="","",1-K690/'Mortgage Calculator'!$D$6)</f>
        <v>0</v>
      </c>
    </row>
    <row r="691" spans="2:14">
      <c r="B691" s="30">
        <f>IF(B690="","",IF(K690&gt;0.005,B690+1,""))</f>
        <v>0</v>
      </c>
      <c r="C691" s="31">
        <f>IF(B691="","",EDATE('Mortgage Calculator'!$D$10,B691-1))</f>
        <v>0</v>
      </c>
      <c r="D691" s="30">
        <f>IF(B691="","",INT((B691-1)/12)+1)</f>
        <v>0</v>
      </c>
      <c r="E691" s="32">
        <f>IF(B691="","",K690)</f>
        <v>0</v>
      </c>
      <c r="F691" s="32">
        <f>IF(B691="","",IF(B691&gt;='Mortgage Calculator'!$D$22,E691+I691,MIN('Mortgage Calculator'!$D$23,E691+I691)))</f>
        <v>0</v>
      </c>
      <c r="G691" s="33"/>
      <c r="H691" s="32">
        <f>IF(B691="","",MAX(0,MIN('Mortgage Calculator'!$D$17+N(G691),E691+I691-F691)))</f>
        <v>0</v>
      </c>
      <c r="I691" s="32">
        <f>IF(B691="","",ROUND(E691*'Mortgage Calculator'!$D$8/12,2))</f>
        <v>0</v>
      </c>
      <c r="J691" s="32">
        <f>IF(B691="","",F691+H691-I691)</f>
        <v>0</v>
      </c>
      <c r="K691" s="34">
        <f>IF(B691="","",ROUND(E691-J691,2))</f>
        <v>0</v>
      </c>
      <c r="L691" s="35">
        <f>IF(B691="","",L690+I691)</f>
        <v>0</v>
      </c>
      <c r="M691" s="32">
        <f>IF(B691="","",IF(AND('Mortgage Calculator'!$D$21/'Mortgage Calculator'!$D$6&gt;0.8,E691/'Mortgage Calculator'!$D$6&gt;0.78),ROUND('Mortgage Calculator'!$D$21*'Mortgage Calculator'!$D$15/12,2),0))</f>
        <v>0</v>
      </c>
      <c r="N691" s="36">
        <f>IF(B691="","",1-K691/'Mortgage Calculator'!$D$6)</f>
        <v>0</v>
      </c>
    </row>
    <row r="692" spans="2:14">
      <c r="B692" s="30">
        <f>IF(B691="","",IF(K691&gt;0.005,B691+1,""))</f>
        <v>0</v>
      </c>
      <c r="C692" s="31">
        <f>IF(B692="","",EDATE('Mortgage Calculator'!$D$10,B692-1))</f>
        <v>0</v>
      </c>
      <c r="D692" s="30">
        <f>IF(B692="","",INT((B692-1)/12)+1)</f>
        <v>0</v>
      </c>
      <c r="E692" s="32">
        <f>IF(B692="","",K691)</f>
        <v>0</v>
      </c>
      <c r="F692" s="32">
        <f>IF(B692="","",IF(B692&gt;='Mortgage Calculator'!$D$22,E692+I692,MIN('Mortgage Calculator'!$D$23,E692+I692)))</f>
        <v>0</v>
      </c>
      <c r="G692" s="33"/>
      <c r="H692" s="32">
        <f>IF(B692="","",MAX(0,MIN('Mortgage Calculator'!$D$17+N(G692),E692+I692-F692)))</f>
        <v>0</v>
      </c>
      <c r="I692" s="32">
        <f>IF(B692="","",ROUND(E692*'Mortgage Calculator'!$D$8/12,2))</f>
        <v>0</v>
      </c>
      <c r="J692" s="32">
        <f>IF(B692="","",F692+H692-I692)</f>
        <v>0</v>
      </c>
      <c r="K692" s="34">
        <f>IF(B692="","",ROUND(E692-J692,2))</f>
        <v>0</v>
      </c>
      <c r="L692" s="35">
        <f>IF(B692="","",L691+I692)</f>
        <v>0</v>
      </c>
      <c r="M692" s="32">
        <f>IF(B692="","",IF(AND('Mortgage Calculator'!$D$21/'Mortgage Calculator'!$D$6&gt;0.8,E692/'Mortgage Calculator'!$D$6&gt;0.78),ROUND('Mortgage Calculator'!$D$21*'Mortgage Calculator'!$D$15/12,2),0))</f>
        <v>0</v>
      </c>
      <c r="N692" s="36">
        <f>IF(B692="","",1-K692/'Mortgage Calculator'!$D$6)</f>
        <v>0</v>
      </c>
    </row>
    <row r="693" spans="2:14">
      <c r="B693" s="30">
        <f>IF(B692="","",IF(K692&gt;0.005,B692+1,""))</f>
        <v>0</v>
      </c>
      <c r="C693" s="31">
        <f>IF(B693="","",EDATE('Mortgage Calculator'!$D$10,B693-1))</f>
        <v>0</v>
      </c>
      <c r="D693" s="30">
        <f>IF(B693="","",INT((B693-1)/12)+1)</f>
        <v>0</v>
      </c>
      <c r="E693" s="32">
        <f>IF(B693="","",K692)</f>
        <v>0</v>
      </c>
      <c r="F693" s="32">
        <f>IF(B693="","",IF(B693&gt;='Mortgage Calculator'!$D$22,E693+I693,MIN('Mortgage Calculator'!$D$23,E693+I693)))</f>
        <v>0</v>
      </c>
      <c r="G693" s="33"/>
      <c r="H693" s="32">
        <f>IF(B693="","",MAX(0,MIN('Mortgage Calculator'!$D$17+N(G693),E693+I693-F693)))</f>
        <v>0</v>
      </c>
      <c r="I693" s="32">
        <f>IF(B693="","",ROUND(E693*'Mortgage Calculator'!$D$8/12,2))</f>
        <v>0</v>
      </c>
      <c r="J693" s="32">
        <f>IF(B693="","",F693+H693-I693)</f>
        <v>0</v>
      </c>
      <c r="K693" s="34">
        <f>IF(B693="","",ROUND(E693-J693,2))</f>
        <v>0</v>
      </c>
      <c r="L693" s="35">
        <f>IF(B693="","",L692+I693)</f>
        <v>0</v>
      </c>
      <c r="M693" s="32">
        <f>IF(B693="","",IF(AND('Mortgage Calculator'!$D$21/'Mortgage Calculator'!$D$6&gt;0.8,E693/'Mortgage Calculator'!$D$6&gt;0.78),ROUND('Mortgage Calculator'!$D$21*'Mortgage Calculator'!$D$15/12,2),0))</f>
        <v>0</v>
      </c>
      <c r="N693" s="36">
        <f>IF(B693="","",1-K693/'Mortgage Calculator'!$D$6)</f>
        <v>0</v>
      </c>
    </row>
    <row r="694" spans="2:14">
      <c r="B694" s="30">
        <f>IF(B693="","",IF(K693&gt;0.005,B693+1,""))</f>
        <v>0</v>
      </c>
      <c r="C694" s="31">
        <f>IF(B694="","",EDATE('Mortgage Calculator'!$D$10,B694-1))</f>
        <v>0</v>
      </c>
      <c r="D694" s="30">
        <f>IF(B694="","",INT((B694-1)/12)+1)</f>
        <v>0</v>
      </c>
      <c r="E694" s="32">
        <f>IF(B694="","",K693)</f>
        <v>0</v>
      </c>
      <c r="F694" s="32">
        <f>IF(B694="","",IF(B694&gt;='Mortgage Calculator'!$D$22,E694+I694,MIN('Mortgage Calculator'!$D$23,E694+I694)))</f>
        <v>0</v>
      </c>
      <c r="G694" s="33"/>
      <c r="H694" s="32">
        <f>IF(B694="","",MAX(0,MIN('Mortgage Calculator'!$D$17+N(G694),E694+I694-F694)))</f>
        <v>0</v>
      </c>
      <c r="I694" s="32">
        <f>IF(B694="","",ROUND(E694*'Mortgage Calculator'!$D$8/12,2))</f>
        <v>0</v>
      </c>
      <c r="J694" s="32">
        <f>IF(B694="","",F694+H694-I694)</f>
        <v>0</v>
      </c>
      <c r="K694" s="34">
        <f>IF(B694="","",ROUND(E694-J694,2))</f>
        <v>0</v>
      </c>
      <c r="L694" s="35">
        <f>IF(B694="","",L693+I694)</f>
        <v>0</v>
      </c>
      <c r="M694" s="32">
        <f>IF(B694="","",IF(AND('Mortgage Calculator'!$D$21/'Mortgage Calculator'!$D$6&gt;0.8,E694/'Mortgage Calculator'!$D$6&gt;0.78),ROUND('Mortgage Calculator'!$D$21*'Mortgage Calculator'!$D$15/12,2),0))</f>
        <v>0</v>
      </c>
      <c r="N694" s="36">
        <f>IF(B694="","",1-K694/'Mortgage Calculator'!$D$6)</f>
        <v>0</v>
      </c>
    </row>
    <row r="695" spans="2:14">
      <c r="B695" s="30">
        <f>IF(B694="","",IF(K694&gt;0.005,B694+1,""))</f>
        <v>0</v>
      </c>
      <c r="C695" s="31">
        <f>IF(B695="","",EDATE('Mortgage Calculator'!$D$10,B695-1))</f>
        <v>0</v>
      </c>
      <c r="D695" s="30">
        <f>IF(B695="","",INT((B695-1)/12)+1)</f>
        <v>0</v>
      </c>
      <c r="E695" s="32">
        <f>IF(B695="","",K694)</f>
        <v>0</v>
      </c>
      <c r="F695" s="32">
        <f>IF(B695="","",IF(B695&gt;='Mortgage Calculator'!$D$22,E695+I695,MIN('Mortgage Calculator'!$D$23,E695+I695)))</f>
        <v>0</v>
      </c>
      <c r="G695" s="33"/>
      <c r="H695" s="32">
        <f>IF(B695="","",MAX(0,MIN('Mortgage Calculator'!$D$17+N(G695),E695+I695-F695)))</f>
        <v>0</v>
      </c>
      <c r="I695" s="32">
        <f>IF(B695="","",ROUND(E695*'Mortgage Calculator'!$D$8/12,2))</f>
        <v>0</v>
      </c>
      <c r="J695" s="32">
        <f>IF(B695="","",F695+H695-I695)</f>
        <v>0</v>
      </c>
      <c r="K695" s="34">
        <f>IF(B695="","",ROUND(E695-J695,2))</f>
        <v>0</v>
      </c>
      <c r="L695" s="35">
        <f>IF(B695="","",L694+I695)</f>
        <v>0</v>
      </c>
      <c r="M695" s="32">
        <f>IF(B695="","",IF(AND('Mortgage Calculator'!$D$21/'Mortgage Calculator'!$D$6&gt;0.8,E695/'Mortgage Calculator'!$D$6&gt;0.78),ROUND('Mortgage Calculator'!$D$21*'Mortgage Calculator'!$D$15/12,2),0))</f>
        <v>0</v>
      </c>
      <c r="N695" s="36">
        <f>IF(B695="","",1-K695/'Mortgage Calculator'!$D$6)</f>
        <v>0</v>
      </c>
    </row>
    <row r="696" spans="2:14">
      <c r="B696" s="30">
        <f>IF(B695="","",IF(K695&gt;0.005,B695+1,""))</f>
        <v>0</v>
      </c>
      <c r="C696" s="31">
        <f>IF(B696="","",EDATE('Mortgage Calculator'!$D$10,B696-1))</f>
        <v>0</v>
      </c>
      <c r="D696" s="30">
        <f>IF(B696="","",INT((B696-1)/12)+1)</f>
        <v>0</v>
      </c>
      <c r="E696" s="32">
        <f>IF(B696="","",K695)</f>
        <v>0</v>
      </c>
      <c r="F696" s="32">
        <f>IF(B696="","",IF(B696&gt;='Mortgage Calculator'!$D$22,E696+I696,MIN('Mortgage Calculator'!$D$23,E696+I696)))</f>
        <v>0</v>
      </c>
      <c r="G696" s="33"/>
      <c r="H696" s="32">
        <f>IF(B696="","",MAX(0,MIN('Mortgage Calculator'!$D$17+N(G696),E696+I696-F696)))</f>
        <v>0</v>
      </c>
      <c r="I696" s="32">
        <f>IF(B696="","",ROUND(E696*'Mortgage Calculator'!$D$8/12,2))</f>
        <v>0</v>
      </c>
      <c r="J696" s="32">
        <f>IF(B696="","",F696+H696-I696)</f>
        <v>0</v>
      </c>
      <c r="K696" s="34">
        <f>IF(B696="","",ROUND(E696-J696,2))</f>
        <v>0</v>
      </c>
      <c r="L696" s="35">
        <f>IF(B696="","",L695+I696)</f>
        <v>0</v>
      </c>
      <c r="M696" s="32">
        <f>IF(B696="","",IF(AND('Mortgage Calculator'!$D$21/'Mortgage Calculator'!$D$6&gt;0.8,E696/'Mortgage Calculator'!$D$6&gt;0.78),ROUND('Mortgage Calculator'!$D$21*'Mortgage Calculator'!$D$15/12,2),0))</f>
        <v>0</v>
      </c>
      <c r="N696" s="36">
        <f>IF(B696="","",1-K696/'Mortgage Calculator'!$D$6)</f>
        <v>0</v>
      </c>
    </row>
    <row r="697" spans="2:14">
      <c r="B697" s="30">
        <f>IF(B696="","",IF(K696&gt;0.005,B696+1,""))</f>
        <v>0</v>
      </c>
      <c r="C697" s="31">
        <f>IF(B697="","",EDATE('Mortgage Calculator'!$D$10,B697-1))</f>
        <v>0</v>
      </c>
      <c r="D697" s="30">
        <f>IF(B697="","",INT((B697-1)/12)+1)</f>
        <v>0</v>
      </c>
      <c r="E697" s="32">
        <f>IF(B697="","",K696)</f>
        <v>0</v>
      </c>
      <c r="F697" s="32">
        <f>IF(B697="","",IF(B697&gt;='Mortgage Calculator'!$D$22,E697+I697,MIN('Mortgage Calculator'!$D$23,E697+I697)))</f>
        <v>0</v>
      </c>
      <c r="G697" s="33"/>
      <c r="H697" s="32">
        <f>IF(B697="","",MAX(0,MIN('Mortgage Calculator'!$D$17+N(G697),E697+I697-F697)))</f>
        <v>0</v>
      </c>
      <c r="I697" s="32">
        <f>IF(B697="","",ROUND(E697*'Mortgage Calculator'!$D$8/12,2))</f>
        <v>0</v>
      </c>
      <c r="J697" s="32">
        <f>IF(B697="","",F697+H697-I697)</f>
        <v>0</v>
      </c>
      <c r="K697" s="34">
        <f>IF(B697="","",ROUND(E697-J697,2))</f>
        <v>0</v>
      </c>
      <c r="L697" s="35">
        <f>IF(B697="","",L696+I697)</f>
        <v>0</v>
      </c>
      <c r="M697" s="32">
        <f>IF(B697="","",IF(AND('Mortgage Calculator'!$D$21/'Mortgage Calculator'!$D$6&gt;0.8,E697/'Mortgage Calculator'!$D$6&gt;0.78),ROUND('Mortgage Calculator'!$D$21*'Mortgage Calculator'!$D$15/12,2),0))</f>
        <v>0</v>
      </c>
      <c r="N697" s="36">
        <f>IF(B697="","",1-K697/'Mortgage Calculator'!$D$6)</f>
        <v>0</v>
      </c>
    </row>
    <row r="698" spans="2:14">
      <c r="B698" s="30">
        <f>IF(B697="","",IF(K697&gt;0.005,B697+1,""))</f>
        <v>0</v>
      </c>
      <c r="C698" s="31">
        <f>IF(B698="","",EDATE('Mortgage Calculator'!$D$10,B698-1))</f>
        <v>0</v>
      </c>
      <c r="D698" s="30">
        <f>IF(B698="","",INT((B698-1)/12)+1)</f>
        <v>0</v>
      </c>
      <c r="E698" s="32">
        <f>IF(B698="","",K697)</f>
        <v>0</v>
      </c>
      <c r="F698" s="32">
        <f>IF(B698="","",IF(B698&gt;='Mortgage Calculator'!$D$22,E698+I698,MIN('Mortgage Calculator'!$D$23,E698+I698)))</f>
        <v>0</v>
      </c>
      <c r="G698" s="33"/>
      <c r="H698" s="32">
        <f>IF(B698="","",MAX(0,MIN('Mortgage Calculator'!$D$17+N(G698),E698+I698-F698)))</f>
        <v>0</v>
      </c>
      <c r="I698" s="32">
        <f>IF(B698="","",ROUND(E698*'Mortgage Calculator'!$D$8/12,2))</f>
        <v>0</v>
      </c>
      <c r="J698" s="32">
        <f>IF(B698="","",F698+H698-I698)</f>
        <v>0</v>
      </c>
      <c r="K698" s="34">
        <f>IF(B698="","",ROUND(E698-J698,2))</f>
        <v>0</v>
      </c>
      <c r="L698" s="35">
        <f>IF(B698="","",L697+I698)</f>
        <v>0</v>
      </c>
      <c r="M698" s="32">
        <f>IF(B698="","",IF(AND('Mortgage Calculator'!$D$21/'Mortgage Calculator'!$D$6&gt;0.8,E698/'Mortgage Calculator'!$D$6&gt;0.78),ROUND('Mortgage Calculator'!$D$21*'Mortgage Calculator'!$D$15/12,2),0))</f>
        <v>0</v>
      </c>
      <c r="N698" s="36">
        <f>IF(B698="","",1-K698/'Mortgage Calculator'!$D$6)</f>
        <v>0</v>
      </c>
    </row>
    <row r="699" spans="2:14">
      <c r="B699" s="30">
        <f>IF(B698="","",IF(K698&gt;0.005,B698+1,""))</f>
        <v>0</v>
      </c>
      <c r="C699" s="31">
        <f>IF(B699="","",EDATE('Mortgage Calculator'!$D$10,B699-1))</f>
        <v>0</v>
      </c>
      <c r="D699" s="30">
        <f>IF(B699="","",INT((B699-1)/12)+1)</f>
        <v>0</v>
      </c>
      <c r="E699" s="32">
        <f>IF(B699="","",K698)</f>
        <v>0</v>
      </c>
      <c r="F699" s="32">
        <f>IF(B699="","",IF(B699&gt;='Mortgage Calculator'!$D$22,E699+I699,MIN('Mortgage Calculator'!$D$23,E699+I699)))</f>
        <v>0</v>
      </c>
      <c r="G699" s="33"/>
      <c r="H699" s="32">
        <f>IF(B699="","",MAX(0,MIN('Mortgage Calculator'!$D$17+N(G699),E699+I699-F699)))</f>
        <v>0</v>
      </c>
      <c r="I699" s="32">
        <f>IF(B699="","",ROUND(E699*'Mortgage Calculator'!$D$8/12,2))</f>
        <v>0</v>
      </c>
      <c r="J699" s="32">
        <f>IF(B699="","",F699+H699-I699)</f>
        <v>0</v>
      </c>
      <c r="K699" s="34">
        <f>IF(B699="","",ROUND(E699-J699,2))</f>
        <v>0</v>
      </c>
      <c r="L699" s="35">
        <f>IF(B699="","",L698+I699)</f>
        <v>0</v>
      </c>
      <c r="M699" s="32">
        <f>IF(B699="","",IF(AND('Mortgage Calculator'!$D$21/'Mortgage Calculator'!$D$6&gt;0.8,E699/'Mortgage Calculator'!$D$6&gt;0.78),ROUND('Mortgage Calculator'!$D$21*'Mortgage Calculator'!$D$15/12,2),0))</f>
        <v>0</v>
      </c>
      <c r="N699" s="36">
        <f>IF(B699="","",1-K699/'Mortgage Calculator'!$D$6)</f>
        <v>0</v>
      </c>
    </row>
    <row r="700" spans="2:14">
      <c r="B700" s="30">
        <f>IF(B699="","",IF(K699&gt;0.005,B699+1,""))</f>
        <v>0</v>
      </c>
      <c r="C700" s="31">
        <f>IF(B700="","",EDATE('Mortgage Calculator'!$D$10,B700-1))</f>
        <v>0</v>
      </c>
      <c r="D700" s="30">
        <f>IF(B700="","",INT((B700-1)/12)+1)</f>
        <v>0</v>
      </c>
      <c r="E700" s="32">
        <f>IF(B700="","",K699)</f>
        <v>0</v>
      </c>
      <c r="F700" s="32">
        <f>IF(B700="","",IF(B700&gt;='Mortgage Calculator'!$D$22,E700+I700,MIN('Mortgage Calculator'!$D$23,E700+I700)))</f>
        <v>0</v>
      </c>
      <c r="G700" s="33"/>
      <c r="H700" s="32">
        <f>IF(B700="","",MAX(0,MIN('Mortgage Calculator'!$D$17+N(G700),E700+I700-F700)))</f>
        <v>0</v>
      </c>
      <c r="I700" s="32">
        <f>IF(B700="","",ROUND(E700*'Mortgage Calculator'!$D$8/12,2))</f>
        <v>0</v>
      </c>
      <c r="J700" s="32">
        <f>IF(B700="","",F700+H700-I700)</f>
        <v>0</v>
      </c>
      <c r="K700" s="34">
        <f>IF(B700="","",ROUND(E700-J700,2))</f>
        <v>0</v>
      </c>
      <c r="L700" s="35">
        <f>IF(B700="","",L699+I700)</f>
        <v>0</v>
      </c>
      <c r="M700" s="32">
        <f>IF(B700="","",IF(AND('Mortgage Calculator'!$D$21/'Mortgage Calculator'!$D$6&gt;0.8,E700/'Mortgage Calculator'!$D$6&gt;0.78),ROUND('Mortgage Calculator'!$D$21*'Mortgage Calculator'!$D$15/12,2),0))</f>
        <v>0</v>
      </c>
      <c r="N700" s="36">
        <f>IF(B700="","",1-K700/'Mortgage Calculator'!$D$6)</f>
        <v>0</v>
      </c>
    </row>
    <row r="701" spans="2:14">
      <c r="B701" s="30">
        <f>IF(B700="","",IF(K700&gt;0.005,B700+1,""))</f>
        <v>0</v>
      </c>
      <c r="C701" s="31">
        <f>IF(B701="","",EDATE('Mortgage Calculator'!$D$10,B701-1))</f>
        <v>0</v>
      </c>
      <c r="D701" s="30">
        <f>IF(B701="","",INT((B701-1)/12)+1)</f>
        <v>0</v>
      </c>
      <c r="E701" s="32">
        <f>IF(B701="","",K700)</f>
        <v>0</v>
      </c>
      <c r="F701" s="32">
        <f>IF(B701="","",IF(B701&gt;='Mortgage Calculator'!$D$22,E701+I701,MIN('Mortgage Calculator'!$D$23,E701+I701)))</f>
        <v>0</v>
      </c>
      <c r="G701" s="33"/>
      <c r="H701" s="32">
        <f>IF(B701="","",MAX(0,MIN('Mortgage Calculator'!$D$17+N(G701),E701+I701-F701)))</f>
        <v>0</v>
      </c>
      <c r="I701" s="32">
        <f>IF(B701="","",ROUND(E701*'Mortgage Calculator'!$D$8/12,2))</f>
        <v>0</v>
      </c>
      <c r="J701" s="32">
        <f>IF(B701="","",F701+H701-I701)</f>
        <v>0</v>
      </c>
      <c r="K701" s="34">
        <f>IF(B701="","",ROUND(E701-J701,2))</f>
        <v>0</v>
      </c>
      <c r="L701" s="35">
        <f>IF(B701="","",L700+I701)</f>
        <v>0</v>
      </c>
      <c r="M701" s="32">
        <f>IF(B701="","",IF(AND('Mortgage Calculator'!$D$21/'Mortgage Calculator'!$D$6&gt;0.8,E701/'Mortgage Calculator'!$D$6&gt;0.78),ROUND('Mortgage Calculator'!$D$21*'Mortgage Calculator'!$D$15/12,2),0))</f>
        <v>0</v>
      </c>
      <c r="N701" s="36">
        <f>IF(B701="","",1-K701/'Mortgage Calculator'!$D$6)</f>
        <v>0</v>
      </c>
    </row>
    <row r="702" spans="2:14">
      <c r="B702" s="30">
        <f>IF(B701="","",IF(K701&gt;0.005,B701+1,""))</f>
        <v>0</v>
      </c>
      <c r="C702" s="31">
        <f>IF(B702="","",EDATE('Mortgage Calculator'!$D$10,B702-1))</f>
        <v>0</v>
      </c>
      <c r="D702" s="30">
        <f>IF(B702="","",INT((B702-1)/12)+1)</f>
        <v>0</v>
      </c>
      <c r="E702" s="32">
        <f>IF(B702="","",K701)</f>
        <v>0</v>
      </c>
      <c r="F702" s="32">
        <f>IF(B702="","",IF(B702&gt;='Mortgage Calculator'!$D$22,E702+I702,MIN('Mortgage Calculator'!$D$23,E702+I702)))</f>
        <v>0</v>
      </c>
      <c r="G702" s="33"/>
      <c r="H702" s="32">
        <f>IF(B702="","",MAX(0,MIN('Mortgage Calculator'!$D$17+N(G702),E702+I702-F702)))</f>
        <v>0</v>
      </c>
      <c r="I702" s="32">
        <f>IF(B702="","",ROUND(E702*'Mortgage Calculator'!$D$8/12,2))</f>
        <v>0</v>
      </c>
      <c r="J702" s="32">
        <f>IF(B702="","",F702+H702-I702)</f>
        <v>0</v>
      </c>
      <c r="K702" s="34">
        <f>IF(B702="","",ROUND(E702-J702,2))</f>
        <v>0</v>
      </c>
      <c r="L702" s="35">
        <f>IF(B702="","",L701+I702)</f>
        <v>0</v>
      </c>
      <c r="M702" s="32">
        <f>IF(B702="","",IF(AND('Mortgage Calculator'!$D$21/'Mortgage Calculator'!$D$6&gt;0.8,E702/'Mortgage Calculator'!$D$6&gt;0.78),ROUND('Mortgage Calculator'!$D$21*'Mortgage Calculator'!$D$15/12,2),0))</f>
        <v>0</v>
      </c>
      <c r="N702" s="36">
        <f>IF(B702="","",1-K702/'Mortgage Calculator'!$D$6)</f>
        <v>0</v>
      </c>
    </row>
    <row r="703" spans="2:14">
      <c r="B703" s="30">
        <f>IF(B702="","",IF(K702&gt;0.005,B702+1,""))</f>
        <v>0</v>
      </c>
      <c r="C703" s="31">
        <f>IF(B703="","",EDATE('Mortgage Calculator'!$D$10,B703-1))</f>
        <v>0</v>
      </c>
      <c r="D703" s="30">
        <f>IF(B703="","",INT((B703-1)/12)+1)</f>
        <v>0</v>
      </c>
      <c r="E703" s="32">
        <f>IF(B703="","",K702)</f>
        <v>0</v>
      </c>
      <c r="F703" s="32">
        <f>IF(B703="","",IF(B703&gt;='Mortgage Calculator'!$D$22,E703+I703,MIN('Mortgage Calculator'!$D$23,E703+I703)))</f>
        <v>0</v>
      </c>
      <c r="G703" s="33"/>
      <c r="H703" s="32">
        <f>IF(B703="","",MAX(0,MIN('Mortgage Calculator'!$D$17+N(G703),E703+I703-F703)))</f>
        <v>0</v>
      </c>
      <c r="I703" s="32">
        <f>IF(B703="","",ROUND(E703*'Mortgage Calculator'!$D$8/12,2))</f>
        <v>0</v>
      </c>
      <c r="J703" s="32">
        <f>IF(B703="","",F703+H703-I703)</f>
        <v>0</v>
      </c>
      <c r="K703" s="34">
        <f>IF(B703="","",ROUND(E703-J703,2))</f>
        <v>0</v>
      </c>
      <c r="L703" s="35">
        <f>IF(B703="","",L702+I703)</f>
        <v>0</v>
      </c>
      <c r="M703" s="32">
        <f>IF(B703="","",IF(AND('Mortgage Calculator'!$D$21/'Mortgage Calculator'!$D$6&gt;0.8,E703/'Mortgage Calculator'!$D$6&gt;0.78),ROUND('Mortgage Calculator'!$D$21*'Mortgage Calculator'!$D$15/12,2),0))</f>
        <v>0</v>
      </c>
      <c r="N703" s="36">
        <f>IF(B703="","",1-K703/'Mortgage Calculator'!$D$6)</f>
        <v>0</v>
      </c>
    </row>
    <row r="704" spans="2:14">
      <c r="B704" s="30">
        <f>IF(B703="","",IF(K703&gt;0.005,B703+1,""))</f>
        <v>0</v>
      </c>
      <c r="C704" s="31">
        <f>IF(B704="","",EDATE('Mortgage Calculator'!$D$10,B704-1))</f>
        <v>0</v>
      </c>
      <c r="D704" s="30">
        <f>IF(B704="","",INT((B704-1)/12)+1)</f>
        <v>0</v>
      </c>
      <c r="E704" s="32">
        <f>IF(B704="","",K703)</f>
        <v>0</v>
      </c>
      <c r="F704" s="32">
        <f>IF(B704="","",IF(B704&gt;='Mortgage Calculator'!$D$22,E704+I704,MIN('Mortgage Calculator'!$D$23,E704+I704)))</f>
        <v>0</v>
      </c>
      <c r="G704" s="33"/>
      <c r="H704" s="32">
        <f>IF(B704="","",MAX(0,MIN('Mortgage Calculator'!$D$17+N(G704),E704+I704-F704)))</f>
        <v>0</v>
      </c>
      <c r="I704" s="32">
        <f>IF(B704="","",ROUND(E704*'Mortgage Calculator'!$D$8/12,2))</f>
        <v>0</v>
      </c>
      <c r="J704" s="32">
        <f>IF(B704="","",F704+H704-I704)</f>
        <v>0</v>
      </c>
      <c r="K704" s="34">
        <f>IF(B704="","",ROUND(E704-J704,2))</f>
        <v>0</v>
      </c>
      <c r="L704" s="35">
        <f>IF(B704="","",L703+I704)</f>
        <v>0</v>
      </c>
      <c r="M704" s="32">
        <f>IF(B704="","",IF(AND('Mortgage Calculator'!$D$21/'Mortgage Calculator'!$D$6&gt;0.8,E704/'Mortgage Calculator'!$D$6&gt;0.78),ROUND('Mortgage Calculator'!$D$21*'Mortgage Calculator'!$D$15/12,2),0))</f>
        <v>0</v>
      </c>
      <c r="N704" s="36">
        <f>IF(B704="","",1-K704/'Mortgage Calculator'!$D$6)</f>
        <v>0</v>
      </c>
    </row>
    <row r="705" spans="2:14">
      <c r="B705" s="30">
        <f>IF(B704="","",IF(K704&gt;0.005,B704+1,""))</f>
        <v>0</v>
      </c>
      <c r="C705" s="31">
        <f>IF(B705="","",EDATE('Mortgage Calculator'!$D$10,B705-1))</f>
        <v>0</v>
      </c>
      <c r="D705" s="30">
        <f>IF(B705="","",INT((B705-1)/12)+1)</f>
        <v>0</v>
      </c>
      <c r="E705" s="32">
        <f>IF(B705="","",K704)</f>
        <v>0</v>
      </c>
      <c r="F705" s="32">
        <f>IF(B705="","",IF(B705&gt;='Mortgage Calculator'!$D$22,E705+I705,MIN('Mortgage Calculator'!$D$23,E705+I705)))</f>
        <v>0</v>
      </c>
      <c r="G705" s="33"/>
      <c r="H705" s="32">
        <f>IF(B705="","",MAX(0,MIN('Mortgage Calculator'!$D$17+N(G705),E705+I705-F705)))</f>
        <v>0</v>
      </c>
      <c r="I705" s="32">
        <f>IF(B705="","",ROUND(E705*'Mortgage Calculator'!$D$8/12,2))</f>
        <v>0</v>
      </c>
      <c r="J705" s="32">
        <f>IF(B705="","",F705+H705-I705)</f>
        <v>0</v>
      </c>
      <c r="K705" s="34">
        <f>IF(B705="","",ROUND(E705-J705,2))</f>
        <v>0</v>
      </c>
      <c r="L705" s="35">
        <f>IF(B705="","",L704+I705)</f>
        <v>0</v>
      </c>
      <c r="M705" s="32">
        <f>IF(B705="","",IF(AND('Mortgage Calculator'!$D$21/'Mortgage Calculator'!$D$6&gt;0.8,E705/'Mortgage Calculator'!$D$6&gt;0.78),ROUND('Mortgage Calculator'!$D$21*'Mortgage Calculator'!$D$15/12,2),0))</f>
        <v>0</v>
      </c>
      <c r="N705" s="36">
        <f>IF(B705="","",1-K705/'Mortgage Calculator'!$D$6)</f>
        <v>0</v>
      </c>
    </row>
    <row r="706" spans="2:14">
      <c r="B706" s="30">
        <f>IF(B705="","",IF(K705&gt;0.005,B705+1,""))</f>
        <v>0</v>
      </c>
      <c r="C706" s="31">
        <f>IF(B706="","",EDATE('Mortgage Calculator'!$D$10,B706-1))</f>
        <v>0</v>
      </c>
      <c r="D706" s="30">
        <f>IF(B706="","",INT((B706-1)/12)+1)</f>
        <v>0</v>
      </c>
      <c r="E706" s="32">
        <f>IF(B706="","",K705)</f>
        <v>0</v>
      </c>
      <c r="F706" s="32">
        <f>IF(B706="","",IF(B706&gt;='Mortgage Calculator'!$D$22,E706+I706,MIN('Mortgage Calculator'!$D$23,E706+I706)))</f>
        <v>0</v>
      </c>
      <c r="G706" s="33"/>
      <c r="H706" s="32">
        <f>IF(B706="","",MAX(0,MIN('Mortgage Calculator'!$D$17+N(G706),E706+I706-F706)))</f>
        <v>0</v>
      </c>
      <c r="I706" s="32">
        <f>IF(B706="","",ROUND(E706*'Mortgage Calculator'!$D$8/12,2))</f>
        <v>0</v>
      </c>
      <c r="J706" s="32">
        <f>IF(B706="","",F706+H706-I706)</f>
        <v>0</v>
      </c>
      <c r="K706" s="34">
        <f>IF(B706="","",ROUND(E706-J706,2))</f>
        <v>0</v>
      </c>
      <c r="L706" s="35">
        <f>IF(B706="","",L705+I706)</f>
        <v>0</v>
      </c>
      <c r="M706" s="32">
        <f>IF(B706="","",IF(AND('Mortgage Calculator'!$D$21/'Mortgage Calculator'!$D$6&gt;0.8,E706/'Mortgage Calculator'!$D$6&gt;0.78),ROUND('Mortgage Calculator'!$D$21*'Mortgage Calculator'!$D$15/12,2),0))</f>
        <v>0</v>
      </c>
      <c r="N706" s="36">
        <f>IF(B706="","",1-K706/'Mortgage Calculator'!$D$6)</f>
        <v>0</v>
      </c>
    </row>
    <row r="707" spans="2:14">
      <c r="B707" s="30">
        <f>IF(B706="","",IF(K706&gt;0.005,B706+1,""))</f>
        <v>0</v>
      </c>
      <c r="C707" s="31">
        <f>IF(B707="","",EDATE('Mortgage Calculator'!$D$10,B707-1))</f>
        <v>0</v>
      </c>
      <c r="D707" s="30">
        <f>IF(B707="","",INT((B707-1)/12)+1)</f>
        <v>0</v>
      </c>
      <c r="E707" s="32">
        <f>IF(B707="","",K706)</f>
        <v>0</v>
      </c>
      <c r="F707" s="32">
        <f>IF(B707="","",IF(B707&gt;='Mortgage Calculator'!$D$22,E707+I707,MIN('Mortgage Calculator'!$D$23,E707+I707)))</f>
        <v>0</v>
      </c>
      <c r="G707" s="33"/>
      <c r="H707" s="32">
        <f>IF(B707="","",MAX(0,MIN('Mortgage Calculator'!$D$17+N(G707),E707+I707-F707)))</f>
        <v>0</v>
      </c>
      <c r="I707" s="32">
        <f>IF(B707="","",ROUND(E707*'Mortgage Calculator'!$D$8/12,2))</f>
        <v>0</v>
      </c>
      <c r="J707" s="32">
        <f>IF(B707="","",F707+H707-I707)</f>
        <v>0</v>
      </c>
      <c r="K707" s="34">
        <f>IF(B707="","",ROUND(E707-J707,2))</f>
        <v>0</v>
      </c>
      <c r="L707" s="35">
        <f>IF(B707="","",L706+I707)</f>
        <v>0</v>
      </c>
      <c r="M707" s="32">
        <f>IF(B707="","",IF(AND('Mortgage Calculator'!$D$21/'Mortgage Calculator'!$D$6&gt;0.8,E707/'Mortgage Calculator'!$D$6&gt;0.78),ROUND('Mortgage Calculator'!$D$21*'Mortgage Calculator'!$D$15/12,2),0))</f>
        <v>0</v>
      </c>
      <c r="N707" s="36">
        <f>IF(B707="","",1-K707/'Mortgage Calculator'!$D$6)</f>
        <v>0</v>
      </c>
    </row>
    <row r="708" spans="2:14">
      <c r="B708" s="30">
        <f>IF(B707="","",IF(K707&gt;0.005,B707+1,""))</f>
        <v>0</v>
      </c>
      <c r="C708" s="31">
        <f>IF(B708="","",EDATE('Mortgage Calculator'!$D$10,B708-1))</f>
        <v>0</v>
      </c>
      <c r="D708" s="30">
        <f>IF(B708="","",INT((B708-1)/12)+1)</f>
        <v>0</v>
      </c>
      <c r="E708" s="32">
        <f>IF(B708="","",K707)</f>
        <v>0</v>
      </c>
      <c r="F708" s="32">
        <f>IF(B708="","",IF(B708&gt;='Mortgage Calculator'!$D$22,E708+I708,MIN('Mortgage Calculator'!$D$23,E708+I708)))</f>
        <v>0</v>
      </c>
      <c r="G708" s="33"/>
      <c r="H708" s="32">
        <f>IF(B708="","",MAX(0,MIN('Mortgage Calculator'!$D$17+N(G708),E708+I708-F708)))</f>
        <v>0</v>
      </c>
      <c r="I708" s="32">
        <f>IF(B708="","",ROUND(E708*'Mortgage Calculator'!$D$8/12,2))</f>
        <v>0</v>
      </c>
      <c r="J708" s="32">
        <f>IF(B708="","",F708+H708-I708)</f>
        <v>0</v>
      </c>
      <c r="K708" s="34">
        <f>IF(B708="","",ROUND(E708-J708,2))</f>
        <v>0</v>
      </c>
      <c r="L708" s="35">
        <f>IF(B708="","",L707+I708)</f>
        <v>0</v>
      </c>
      <c r="M708" s="32">
        <f>IF(B708="","",IF(AND('Mortgage Calculator'!$D$21/'Mortgage Calculator'!$D$6&gt;0.8,E708/'Mortgage Calculator'!$D$6&gt;0.78),ROUND('Mortgage Calculator'!$D$21*'Mortgage Calculator'!$D$15/12,2),0))</f>
        <v>0</v>
      </c>
      <c r="N708" s="36">
        <f>IF(B708="","",1-K708/'Mortgage Calculator'!$D$6)</f>
        <v>0</v>
      </c>
    </row>
    <row r="709" spans="2:14">
      <c r="B709" s="30">
        <f>IF(B708="","",IF(K708&gt;0.005,B708+1,""))</f>
        <v>0</v>
      </c>
      <c r="C709" s="31">
        <f>IF(B709="","",EDATE('Mortgage Calculator'!$D$10,B709-1))</f>
        <v>0</v>
      </c>
      <c r="D709" s="30">
        <f>IF(B709="","",INT((B709-1)/12)+1)</f>
        <v>0</v>
      </c>
      <c r="E709" s="32">
        <f>IF(B709="","",K708)</f>
        <v>0</v>
      </c>
      <c r="F709" s="32">
        <f>IF(B709="","",IF(B709&gt;='Mortgage Calculator'!$D$22,E709+I709,MIN('Mortgage Calculator'!$D$23,E709+I709)))</f>
        <v>0</v>
      </c>
      <c r="G709" s="33"/>
      <c r="H709" s="32">
        <f>IF(B709="","",MAX(0,MIN('Mortgage Calculator'!$D$17+N(G709),E709+I709-F709)))</f>
        <v>0</v>
      </c>
      <c r="I709" s="32">
        <f>IF(B709="","",ROUND(E709*'Mortgage Calculator'!$D$8/12,2))</f>
        <v>0</v>
      </c>
      <c r="J709" s="32">
        <f>IF(B709="","",F709+H709-I709)</f>
        <v>0</v>
      </c>
      <c r="K709" s="34">
        <f>IF(B709="","",ROUND(E709-J709,2))</f>
        <v>0</v>
      </c>
      <c r="L709" s="35">
        <f>IF(B709="","",L708+I709)</f>
        <v>0</v>
      </c>
      <c r="M709" s="32">
        <f>IF(B709="","",IF(AND('Mortgage Calculator'!$D$21/'Mortgage Calculator'!$D$6&gt;0.8,E709/'Mortgage Calculator'!$D$6&gt;0.78),ROUND('Mortgage Calculator'!$D$21*'Mortgage Calculator'!$D$15/12,2),0))</f>
        <v>0</v>
      </c>
      <c r="N709" s="36">
        <f>IF(B709="","",1-K709/'Mortgage Calculator'!$D$6)</f>
        <v>0</v>
      </c>
    </row>
    <row r="710" spans="2:14">
      <c r="B710" s="30">
        <f>IF(B709="","",IF(K709&gt;0.005,B709+1,""))</f>
        <v>0</v>
      </c>
      <c r="C710" s="31">
        <f>IF(B710="","",EDATE('Mortgage Calculator'!$D$10,B710-1))</f>
        <v>0</v>
      </c>
      <c r="D710" s="30">
        <f>IF(B710="","",INT((B710-1)/12)+1)</f>
        <v>0</v>
      </c>
      <c r="E710" s="32">
        <f>IF(B710="","",K709)</f>
        <v>0</v>
      </c>
      <c r="F710" s="32">
        <f>IF(B710="","",IF(B710&gt;='Mortgage Calculator'!$D$22,E710+I710,MIN('Mortgage Calculator'!$D$23,E710+I710)))</f>
        <v>0</v>
      </c>
      <c r="G710" s="33"/>
      <c r="H710" s="32">
        <f>IF(B710="","",MAX(0,MIN('Mortgage Calculator'!$D$17+N(G710),E710+I710-F710)))</f>
        <v>0</v>
      </c>
      <c r="I710" s="32">
        <f>IF(B710="","",ROUND(E710*'Mortgage Calculator'!$D$8/12,2))</f>
        <v>0</v>
      </c>
      <c r="J710" s="32">
        <f>IF(B710="","",F710+H710-I710)</f>
        <v>0</v>
      </c>
      <c r="K710" s="34">
        <f>IF(B710="","",ROUND(E710-J710,2))</f>
        <v>0</v>
      </c>
      <c r="L710" s="35">
        <f>IF(B710="","",L709+I710)</f>
        <v>0</v>
      </c>
      <c r="M710" s="32">
        <f>IF(B710="","",IF(AND('Mortgage Calculator'!$D$21/'Mortgage Calculator'!$D$6&gt;0.8,E710/'Mortgage Calculator'!$D$6&gt;0.78),ROUND('Mortgage Calculator'!$D$21*'Mortgage Calculator'!$D$15/12,2),0))</f>
        <v>0</v>
      </c>
      <c r="N710" s="36">
        <f>IF(B710="","",1-K710/'Mortgage Calculator'!$D$6)</f>
        <v>0</v>
      </c>
    </row>
    <row r="711" spans="2:14">
      <c r="B711" s="30">
        <f>IF(B710="","",IF(K710&gt;0.005,B710+1,""))</f>
        <v>0</v>
      </c>
      <c r="C711" s="31">
        <f>IF(B711="","",EDATE('Mortgage Calculator'!$D$10,B711-1))</f>
        <v>0</v>
      </c>
      <c r="D711" s="30">
        <f>IF(B711="","",INT((B711-1)/12)+1)</f>
        <v>0</v>
      </c>
      <c r="E711" s="32">
        <f>IF(B711="","",K710)</f>
        <v>0</v>
      </c>
      <c r="F711" s="32">
        <f>IF(B711="","",IF(B711&gt;='Mortgage Calculator'!$D$22,E711+I711,MIN('Mortgage Calculator'!$D$23,E711+I711)))</f>
        <v>0</v>
      </c>
      <c r="G711" s="33"/>
      <c r="H711" s="32">
        <f>IF(B711="","",MAX(0,MIN('Mortgage Calculator'!$D$17+N(G711),E711+I711-F711)))</f>
        <v>0</v>
      </c>
      <c r="I711" s="32">
        <f>IF(B711="","",ROUND(E711*'Mortgage Calculator'!$D$8/12,2))</f>
        <v>0</v>
      </c>
      <c r="J711" s="32">
        <f>IF(B711="","",F711+H711-I711)</f>
        <v>0</v>
      </c>
      <c r="K711" s="34">
        <f>IF(B711="","",ROUND(E711-J711,2))</f>
        <v>0</v>
      </c>
      <c r="L711" s="35">
        <f>IF(B711="","",L710+I711)</f>
        <v>0</v>
      </c>
      <c r="M711" s="32">
        <f>IF(B711="","",IF(AND('Mortgage Calculator'!$D$21/'Mortgage Calculator'!$D$6&gt;0.8,E711/'Mortgage Calculator'!$D$6&gt;0.78),ROUND('Mortgage Calculator'!$D$21*'Mortgage Calculator'!$D$15/12,2),0))</f>
        <v>0</v>
      </c>
      <c r="N711" s="36">
        <f>IF(B711="","",1-K711/'Mortgage Calculator'!$D$6)</f>
        <v>0</v>
      </c>
    </row>
    <row r="712" spans="2:14">
      <c r="B712" s="30">
        <f>IF(B711="","",IF(K711&gt;0.005,B711+1,""))</f>
        <v>0</v>
      </c>
      <c r="C712" s="31">
        <f>IF(B712="","",EDATE('Mortgage Calculator'!$D$10,B712-1))</f>
        <v>0</v>
      </c>
      <c r="D712" s="30">
        <f>IF(B712="","",INT((B712-1)/12)+1)</f>
        <v>0</v>
      </c>
      <c r="E712" s="32">
        <f>IF(B712="","",K711)</f>
        <v>0</v>
      </c>
      <c r="F712" s="32">
        <f>IF(B712="","",IF(B712&gt;='Mortgage Calculator'!$D$22,E712+I712,MIN('Mortgage Calculator'!$D$23,E712+I712)))</f>
        <v>0</v>
      </c>
      <c r="G712" s="33"/>
      <c r="H712" s="32">
        <f>IF(B712="","",MAX(0,MIN('Mortgage Calculator'!$D$17+N(G712),E712+I712-F712)))</f>
        <v>0</v>
      </c>
      <c r="I712" s="32">
        <f>IF(B712="","",ROUND(E712*'Mortgage Calculator'!$D$8/12,2))</f>
        <v>0</v>
      </c>
      <c r="J712" s="32">
        <f>IF(B712="","",F712+H712-I712)</f>
        <v>0</v>
      </c>
      <c r="K712" s="34">
        <f>IF(B712="","",ROUND(E712-J712,2))</f>
        <v>0</v>
      </c>
      <c r="L712" s="35">
        <f>IF(B712="","",L711+I712)</f>
        <v>0</v>
      </c>
      <c r="M712" s="32">
        <f>IF(B712="","",IF(AND('Mortgage Calculator'!$D$21/'Mortgage Calculator'!$D$6&gt;0.8,E712/'Mortgage Calculator'!$D$6&gt;0.78),ROUND('Mortgage Calculator'!$D$21*'Mortgage Calculator'!$D$15/12,2),0))</f>
        <v>0</v>
      </c>
      <c r="N712" s="36">
        <f>IF(B712="","",1-K712/'Mortgage Calculator'!$D$6)</f>
        <v>0</v>
      </c>
    </row>
    <row r="713" spans="2:14">
      <c r="B713" s="30">
        <f>IF(B712="","",IF(K712&gt;0.005,B712+1,""))</f>
        <v>0</v>
      </c>
      <c r="C713" s="31">
        <f>IF(B713="","",EDATE('Mortgage Calculator'!$D$10,B713-1))</f>
        <v>0</v>
      </c>
      <c r="D713" s="30">
        <f>IF(B713="","",INT((B713-1)/12)+1)</f>
        <v>0</v>
      </c>
      <c r="E713" s="32">
        <f>IF(B713="","",K712)</f>
        <v>0</v>
      </c>
      <c r="F713" s="32">
        <f>IF(B713="","",IF(B713&gt;='Mortgage Calculator'!$D$22,E713+I713,MIN('Mortgage Calculator'!$D$23,E713+I713)))</f>
        <v>0</v>
      </c>
      <c r="G713" s="33"/>
      <c r="H713" s="32">
        <f>IF(B713="","",MAX(0,MIN('Mortgage Calculator'!$D$17+N(G713),E713+I713-F713)))</f>
        <v>0</v>
      </c>
      <c r="I713" s="32">
        <f>IF(B713="","",ROUND(E713*'Mortgage Calculator'!$D$8/12,2))</f>
        <v>0</v>
      </c>
      <c r="J713" s="32">
        <f>IF(B713="","",F713+H713-I713)</f>
        <v>0</v>
      </c>
      <c r="K713" s="34">
        <f>IF(B713="","",ROUND(E713-J713,2))</f>
        <v>0</v>
      </c>
      <c r="L713" s="35">
        <f>IF(B713="","",L712+I713)</f>
        <v>0</v>
      </c>
      <c r="M713" s="32">
        <f>IF(B713="","",IF(AND('Mortgage Calculator'!$D$21/'Mortgage Calculator'!$D$6&gt;0.8,E713/'Mortgage Calculator'!$D$6&gt;0.78),ROUND('Mortgage Calculator'!$D$21*'Mortgage Calculator'!$D$15/12,2),0))</f>
        <v>0</v>
      </c>
      <c r="N713" s="36">
        <f>IF(B713="","",1-K713/'Mortgage Calculator'!$D$6)</f>
        <v>0</v>
      </c>
    </row>
    <row r="714" spans="2:14">
      <c r="B714" s="30">
        <f>IF(B713="","",IF(K713&gt;0.005,B713+1,""))</f>
        <v>0</v>
      </c>
      <c r="C714" s="31">
        <f>IF(B714="","",EDATE('Mortgage Calculator'!$D$10,B714-1))</f>
        <v>0</v>
      </c>
      <c r="D714" s="30">
        <f>IF(B714="","",INT((B714-1)/12)+1)</f>
        <v>0</v>
      </c>
      <c r="E714" s="32">
        <f>IF(B714="","",K713)</f>
        <v>0</v>
      </c>
      <c r="F714" s="32">
        <f>IF(B714="","",IF(B714&gt;='Mortgage Calculator'!$D$22,E714+I714,MIN('Mortgage Calculator'!$D$23,E714+I714)))</f>
        <v>0</v>
      </c>
      <c r="G714" s="33"/>
      <c r="H714" s="32">
        <f>IF(B714="","",MAX(0,MIN('Mortgage Calculator'!$D$17+N(G714),E714+I714-F714)))</f>
        <v>0</v>
      </c>
      <c r="I714" s="32">
        <f>IF(B714="","",ROUND(E714*'Mortgage Calculator'!$D$8/12,2))</f>
        <v>0</v>
      </c>
      <c r="J714" s="32">
        <f>IF(B714="","",F714+H714-I714)</f>
        <v>0</v>
      </c>
      <c r="K714" s="34">
        <f>IF(B714="","",ROUND(E714-J714,2))</f>
        <v>0</v>
      </c>
      <c r="L714" s="35">
        <f>IF(B714="","",L713+I714)</f>
        <v>0</v>
      </c>
      <c r="M714" s="32">
        <f>IF(B714="","",IF(AND('Mortgage Calculator'!$D$21/'Mortgage Calculator'!$D$6&gt;0.8,E714/'Mortgage Calculator'!$D$6&gt;0.78),ROUND('Mortgage Calculator'!$D$21*'Mortgage Calculator'!$D$15/12,2),0))</f>
        <v>0</v>
      </c>
      <c r="N714" s="36">
        <f>IF(B714="","",1-K714/'Mortgage Calculator'!$D$6)</f>
        <v>0</v>
      </c>
    </row>
    <row r="715" spans="2:14">
      <c r="B715" s="30">
        <f>IF(B714="","",IF(K714&gt;0.005,B714+1,""))</f>
        <v>0</v>
      </c>
      <c r="C715" s="31">
        <f>IF(B715="","",EDATE('Mortgage Calculator'!$D$10,B715-1))</f>
        <v>0</v>
      </c>
      <c r="D715" s="30">
        <f>IF(B715="","",INT((B715-1)/12)+1)</f>
        <v>0</v>
      </c>
      <c r="E715" s="32">
        <f>IF(B715="","",K714)</f>
        <v>0</v>
      </c>
      <c r="F715" s="32">
        <f>IF(B715="","",IF(B715&gt;='Mortgage Calculator'!$D$22,E715+I715,MIN('Mortgage Calculator'!$D$23,E715+I715)))</f>
        <v>0</v>
      </c>
      <c r="G715" s="33"/>
      <c r="H715" s="32">
        <f>IF(B715="","",MAX(0,MIN('Mortgage Calculator'!$D$17+N(G715),E715+I715-F715)))</f>
        <v>0</v>
      </c>
      <c r="I715" s="32">
        <f>IF(B715="","",ROUND(E715*'Mortgage Calculator'!$D$8/12,2))</f>
        <v>0</v>
      </c>
      <c r="J715" s="32">
        <f>IF(B715="","",F715+H715-I715)</f>
        <v>0</v>
      </c>
      <c r="K715" s="34">
        <f>IF(B715="","",ROUND(E715-J715,2))</f>
        <v>0</v>
      </c>
      <c r="L715" s="35">
        <f>IF(B715="","",L714+I715)</f>
        <v>0</v>
      </c>
      <c r="M715" s="32">
        <f>IF(B715="","",IF(AND('Mortgage Calculator'!$D$21/'Mortgage Calculator'!$D$6&gt;0.8,E715/'Mortgage Calculator'!$D$6&gt;0.78),ROUND('Mortgage Calculator'!$D$21*'Mortgage Calculator'!$D$15/12,2),0))</f>
        <v>0</v>
      </c>
      <c r="N715" s="36">
        <f>IF(B715="","",1-K715/'Mortgage Calculator'!$D$6)</f>
        <v>0</v>
      </c>
    </row>
    <row r="716" spans="2:14">
      <c r="B716" s="30">
        <f>IF(B715="","",IF(K715&gt;0.005,B715+1,""))</f>
        <v>0</v>
      </c>
      <c r="C716" s="31">
        <f>IF(B716="","",EDATE('Mortgage Calculator'!$D$10,B716-1))</f>
        <v>0</v>
      </c>
      <c r="D716" s="30">
        <f>IF(B716="","",INT((B716-1)/12)+1)</f>
        <v>0</v>
      </c>
      <c r="E716" s="32">
        <f>IF(B716="","",K715)</f>
        <v>0</v>
      </c>
      <c r="F716" s="32">
        <f>IF(B716="","",IF(B716&gt;='Mortgage Calculator'!$D$22,E716+I716,MIN('Mortgage Calculator'!$D$23,E716+I716)))</f>
        <v>0</v>
      </c>
      <c r="G716" s="33"/>
      <c r="H716" s="32">
        <f>IF(B716="","",MAX(0,MIN('Mortgage Calculator'!$D$17+N(G716),E716+I716-F716)))</f>
        <v>0</v>
      </c>
      <c r="I716" s="32">
        <f>IF(B716="","",ROUND(E716*'Mortgage Calculator'!$D$8/12,2))</f>
        <v>0</v>
      </c>
      <c r="J716" s="32">
        <f>IF(B716="","",F716+H716-I716)</f>
        <v>0</v>
      </c>
      <c r="K716" s="34">
        <f>IF(B716="","",ROUND(E716-J716,2))</f>
        <v>0</v>
      </c>
      <c r="L716" s="35">
        <f>IF(B716="","",L715+I716)</f>
        <v>0</v>
      </c>
      <c r="M716" s="32">
        <f>IF(B716="","",IF(AND('Mortgage Calculator'!$D$21/'Mortgage Calculator'!$D$6&gt;0.8,E716/'Mortgage Calculator'!$D$6&gt;0.78),ROUND('Mortgage Calculator'!$D$21*'Mortgage Calculator'!$D$15/12,2),0))</f>
        <v>0</v>
      </c>
      <c r="N716" s="36">
        <f>IF(B716="","",1-K716/'Mortgage Calculator'!$D$6)</f>
        <v>0</v>
      </c>
    </row>
    <row r="717" spans="2:14">
      <c r="B717" s="30">
        <f>IF(B716="","",IF(K716&gt;0.005,B716+1,""))</f>
        <v>0</v>
      </c>
      <c r="C717" s="31">
        <f>IF(B717="","",EDATE('Mortgage Calculator'!$D$10,B717-1))</f>
        <v>0</v>
      </c>
      <c r="D717" s="30">
        <f>IF(B717="","",INT((B717-1)/12)+1)</f>
        <v>0</v>
      </c>
      <c r="E717" s="32">
        <f>IF(B717="","",K716)</f>
        <v>0</v>
      </c>
      <c r="F717" s="32">
        <f>IF(B717="","",IF(B717&gt;='Mortgage Calculator'!$D$22,E717+I717,MIN('Mortgage Calculator'!$D$23,E717+I717)))</f>
        <v>0</v>
      </c>
      <c r="G717" s="33"/>
      <c r="H717" s="32">
        <f>IF(B717="","",MAX(0,MIN('Mortgage Calculator'!$D$17+N(G717),E717+I717-F717)))</f>
        <v>0</v>
      </c>
      <c r="I717" s="32">
        <f>IF(B717="","",ROUND(E717*'Mortgage Calculator'!$D$8/12,2))</f>
        <v>0</v>
      </c>
      <c r="J717" s="32">
        <f>IF(B717="","",F717+H717-I717)</f>
        <v>0</v>
      </c>
      <c r="K717" s="34">
        <f>IF(B717="","",ROUND(E717-J717,2))</f>
        <v>0</v>
      </c>
      <c r="L717" s="35">
        <f>IF(B717="","",L716+I717)</f>
        <v>0</v>
      </c>
      <c r="M717" s="32">
        <f>IF(B717="","",IF(AND('Mortgage Calculator'!$D$21/'Mortgage Calculator'!$D$6&gt;0.8,E717/'Mortgage Calculator'!$D$6&gt;0.78),ROUND('Mortgage Calculator'!$D$21*'Mortgage Calculator'!$D$15/12,2),0))</f>
        <v>0</v>
      </c>
      <c r="N717" s="36">
        <f>IF(B717="","",1-K717/'Mortgage Calculator'!$D$6)</f>
        <v>0</v>
      </c>
    </row>
    <row r="718" spans="2:14">
      <c r="B718" s="30">
        <f>IF(B717="","",IF(K717&gt;0.005,B717+1,""))</f>
        <v>0</v>
      </c>
      <c r="C718" s="31">
        <f>IF(B718="","",EDATE('Mortgage Calculator'!$D$10,B718-1))</f>
        <v>0</v>
      </c>
      <c r="D718" s="30">
        <f>IF(B718="","",INT((B718-1)/12)+1)</f>
        <v>0</v>
      </c>
      <c r="E718" s="32">
        <f>IF(B718="","",K717)</f>
        <v>0</v>
      </c>
      <c r="F718" s="32">
        <f>IF(B718="","",IF(B718&gt;='Mortgage Calculator'!$D$22,E718+I718,MIN('Mortgage Calculator'!$D$23,E718+I718)))</f>
        <v>0</v>
      </c>
      <c r="G718" s="33"/>
      <c r="H718" s="32">
        <f>IF(B718="","",MAX(0,MIN('Mortgage Calculator'!$D$17+N(G718),E718+I718-F718)))</f>
        <v>0</v>
      </c>
      <c r="I718" s="32">
        <f>IF(B718="","",ROUND(E718*'Mortgage Calculator'!$D$8/12,2))</f>
        <v>0</v>
      </c>
      <c r="J718" s="32">
        <f>IF(B718="","",F718+H718-I718)</f>
        <v>0</v>
      </c>
      <c r="K718" s="34">
        <f>IF(B718="","",ROUND(E718-J718,2))</f>
        <v>0</v>
      </c>
      <c r="L718" s="35">
        <f>IF(B718="","",L717+I718)</f>
        <v>0</v>
      </c>
      <c r="M718" s="32">
        <f>IF(B718="","",IF(AND('Mortgage Calculator'!$D$21/'Mortgage Calculator'!$D$6&gt;0.8,E718/'Mortgage Calculator'!$D$6&gt;0.78),ROUND('Mortgage Calculator'!$D$21*'Mortgage Calculator'!$D$15/12,2),0))</f>
        <v>0</v>
      </c>
      <c r="N718" s="36">
        <f>IF(B718="","",1-K718/'Mortgage Calculator'!$D$6)</f>
        <v>0</v>
      </c>
    </row>
    <row r="719" spans="2:14">
      <c r="B719" s="30">
        <f>IF(B718="","",IF(K718&gt;0.005,B718+1,""))</f>
        <v>0</v>
      </c>
      <c r="C719" s="31">
        <f>IF(B719="","",EDATE('Mortgage Calculator'!$D$10,B719-1))</f>
        <v>0</v>
      </c>
      <c r="D719" s="30">
        <f>IF(B719="","",INT((B719-1)/12)+1)</f>
        <v>0</v>
      </c>
      <c r="E719" s="32">
        <f>IF(B719="","",K718)</f>
        <v>0</v>
      </c>
      <c r="F719" s="32">
        <f>IF(B719="","",IF(B719&gt;='Mortgage Calculator'!$D$22,E719+I719,MIN('Mortgage Calculator'!$D$23,E719+I719)))</f>
        <v>0</v>
      </c>
      <c r="G719" s="33"/>
      <c r="H719" s="32">
        <f>IF(B719="","",MAX(0,MIN('Mortgage Calculator'!$D$17+N(G719),E719+I719-F719)))</f>
        <v>0</v>
      </c>
      <c r="I719" s="32">
        <f>IF(B719="","",ROUND(E719*'Mortgage Calculator'!$D$8/12,2))</f>
        <v>0</v>
      </c>
      <c r="J719" s="32">
        <f>IF(B719="","",F719+H719-I719)</f>
        <v>0</v>
      </c>
      <c r="K719" s="34">
        <f>IF(B719="","",ROUND(E719-J719,2))</f>
        <v>0</v>
      </c>
      <c r="L719" s="35">
        <f>IF(B719="","",L718+I719)</f>
        <v>0</v>
      </c>
      <c r="M719" s="32">
        <f>IF(B719="","",IF(AND('Mortgage Calculator'!$D$21/'Mortgage Calculator'!$D$6&gt;0.8,E719/'Mortgage Calculator'!$D$6&gt;0.78),ROUND('Mortgage Calculator'!$D$21*'Mortgage Calculator'!$D$15/12,2),0))</f>
        <v>0</v>
      </c>
      <c r="N719" s="36">
        <f>IF(B719="","",1-K719/'Mortgage Calculator'!$D$6)</f>
        <v>0</v>
      </c>
    </row>
    <row r="720" spans="2:14">
      <c r="B720" s="30">
        <f>IF(B719="","",IF(K719&gt;0.005,B719+1,""))</f>
        <v>0</v>
      </c>
      <c r="C720" s="31">
        <f>IF(B720="","",EDATE('Mortgage Calculator'!$D$10,B720-1))</f>
        <v>0</v>
      </c>
      <c r="D720" s="30">
        <f>IF(B720="","",INT((B720-1)/12)+1)</f>
        <v>0</v>
      </c>
      <c r="E720" s="32">
        <f>IF(B720="","",K719)</f>
        <v>0</v>
      </c>
      <c r="F720" s="32">
        <f>IF(B720="","",IF(B720&gt;='Mortgage Calculator'!$D$22,E720+I720,MIN('Mortgage Calculator'!$D$23,E720+I720)))</f>
        <v>0</v>
      </c>
      <c r="G720" s="33"/>
      <c r="H720" s="32">
        <f>IF(B720="","",MAX(0,MIN('Mortgage Calculator'!$D$17+N(G720),E720+I720-F720)))</f>
        <v>0</v>
      </c>
      <c r="I720" s="32">
        <f>IF(B720="","",ROUND(E720*'Mortgage Calculator'!$D$8/12,2))</f>
        <v>0</v>
      </c>
      <c r="J720" s="32">
        <f>IF(B720="","",F720+H720-I720)</f>
        <v>0</v>
      </c>
      <c r="K720" s="34">
        <f>IF(B720="","",ROUND(E720-J720,2))</f>
        <v>0</v>
      </c>
      <c r="L720" s="35">
        <f>IF(B720="","",L719+I720)</f>
        <v>0</v>
      </c>
      <c r="M720" s="32">
        <f>IF(B720="","",IF(AND('Mortgage Calculator'!$D$21/'Mortgage Calculator'!$D$6&gt;0.8,E720/'Mortgage Calculator'!$D$6&gt;0.78),ROUND('Mortgage Calculator'!$D$21*'Mortgage Calculator'!$D$15/12,2),0))</f>
        <v>0</v>
      </c>
      <c r="N720" s="36">
        <f>IF(B720="","",1-K720/'Mortgage Calculator'!$D$6)</f>
        <v>0</v>
      </c>
    </row>
    <row r="721" spans="2:14">
      <c r="B721" s="30">
        <f>IF(B720="","",IF(K720&gt;0.005,B720+1,""))</f>
        <v>0</v>
      </c>
      <c r="C721" s="31">
        <f>IF(B721="","",EDATE('Mortgage Calculator'!$D$10,B721-1))</f>
        <v>0</v>
      </c>
      <c r="D721" s="30">
        <f>IF(B721="","",INT((B721-1)/12)+1)</f>
        <v>0</v>
      </c>
      <c r="E721" s="32">
        <f>IF(B721="","",K720)</f>
        <v>0</v>
      </c>
      <c r="F721" s="32">
        <f>IF(B721="","",IF(B721&gt;='Mortgage Calculator'!$D$22,E721+I721,MIN('Mortgage Calculator'!$D$23,E721+I721)))</f>
        <v>0</v>
      </c>
      <c r="G721" s="33"/>
      <c r="H721" s="32">
        <f>IF(B721="","",MAX(0,MIN('Mortgage Calculator'!$D$17+N(G721),E721+I721-F721)))</f>
        <v>0</v>
      </c>
      <c r="I721" s="32">
        <f>IF(B721="","",ROUND(E721*'Mortgage Calculator'!$D$8/12,2))</f>
        <v>0</v>
      </c>
      <c r="J721" s="32">
        <f>IF(B721="","",F721+H721-I721)</f>
        <v>0</v>
      </c>
      <c r="K721" s="34">
        <f>IF(B721="","",ROUND(E721-J721,2))</f>
        <v>0</v>
      </c>
      <c r="L721" s="35">
        <f>IF(B721="","",L720+I721)</f>
        <v>0</v>
      </c>
      <c r="M721" s="32">
        <f>IF(B721="","",IF(AND('Mortgage Calculator'!$D$21/'Mortgage Calculator'!$D$6&gt;0.8,E721/'Mortgage Calculator'!$D$6&gt;0.78),ROUND('Mortgage Calculator'!$D$21*'Mortgage Calculator'!$D$15/12,2),0))</f>
        <v>0</v>
      </c>
      <c r="N721" s="36">
        <f>IF(B721="","",1-K721/'Mortgage Calculator'!$D$6)</f>
        <v>0</v>
      </c>
    </row>
    <row r="722" spans="2:14">
      <c r="B722" s="30">
        <f>IF(B721="","",IF(K721&gt;0.005,B721+1,""))</f>
        <v>0</v>
      </c>
      <c r="C722" s="31">
        <f>IF(B722="","",EDATE('Mortgage Calculator'!$D$10,B722-1))</f>
        <v>0</v>
      </c>
      <c r="D722" s="30">
        <f>IF(B722="","",INT((B722-1)/12)+1)</f>
        <v>0</v>
      </c>
      <c r="E722" s="32">
        <f>IF(B722="","",K721)</f>
        <v>0</v>
      </c>
      <c r="F722" s="32">
        <f>IF(B722="","",IF(B722&gt;='Mortgage Calculator'!$D$22,E722+I722,MIN('Mortgage Calculator'!$D$23,E722+I722)))</f>
        <v>0</v>
      </c>
      <c r="G722" s="33"/>
      <c r="H722" s="32">
        <f>IF(B722="","",MAX(0,MIN('Mortgage Calculator'!$D$17+N(G722),E722+I722-F722)))</f>
        <v>0</v>
      </c>
      <c r="I722" s="32">
        <f>IF(B722="","",ROUND(E722*'Mortgage Calculator'!$D$8/12,2))</f>
        <v>0</v>
      </c>
      <c r="J722" s="32">
        <f>IF(B722="","",F722+H722-I722)</f>
        <v>0</v>
      </c>
      <c r="K722" s="34">
        <f>IF(B722="","",ROUND(E722-J722,2))</f>
        <v>0</v>
      </c>
      <c r="L722" s="35">
        <f>IF(B722="","",L721+I722)</f>
        <v>0</v>
      </c>
      <c r="M722" s="32">
        <f>IF(B722="","",IF(AND('Mortgage Calculator'!$D$21/'Mortgage Calculator'!$D$6&gt;0.8,E722/'Mortgage Calculator'!$D$6&gt;0.78),ROUND('Mortgage Calculator'!$D$21*'Mortgage Calculator'!$D$15/12,2),0))</f>
        <v>0</v>
      </c>
      <c r="N722" s="36">
        <f>IF(B722="","",1-K722/'Mortgage Calculator'!$D$6)</f>
        <v>0</v>
      </c>
    </row>
    <row r="723" spans="2:14">
      <c r="B723" s="30">
        <f>IF(B722="","",IF(K722&gt;0.005,B722+1,""))</f>
        <v>0</v>
      </c>
      <c r="C723" s="31">
        <f>IF(B723="","",EDATE('Mortgage Calculator'!$D$10,B723-1))</f>
        <v>0</v>
      </c>
      <c r="D723" s="30">
        <f>IF(B723="","",INT((B723-1)/12)+1)</f>
        <v>0</v>
      </c>
      <c r="E723" s="32">
        <f>IF(B723="","",K722)</f>
        <v>0</v>
      </c>
      <c r="F723" s="32">
        <f>IF(B723="","",IF(B723&gt;='Mortgage Calculator'!$D$22,E723+I723,MIN('Mortgage Calculator'!$D$23,E723+I723)))</f>
        <v>0</v>
      </c>
      <c r="G723" s="33"/>
      <c r="H723" s="32">
        <f>IF(B723="","",MAX(0,MIN('Mortgage Calculator'!$D$17+N(G723),E723+I723-F723)))</f>
        <v>0</v>
      </c>
      <c r="I723" s="32">
        <f>IF(B723="","",ROUND(E723*'Mortgage Calculator'!$D$8/12,2))</f>
        <v>0</v>
      </c>
      <c r="J723" s="32">
        <f>IF(B723="","",F723+H723-I723)</f>
        <v>0</v>
      </c>
      <c r="K723" s="34">
        <f>IF(B723="","",ROUND(E723-J723,2))</f>
        <v>0</v>
      </c>
      <c r="L723" s="35">
        <f>IF(B723="","",L722+I723)</f>
        <v>0</v>
      </c>
      <c r="M723" s="32">
        <f>IF(B723="","",IF(AND('Mortgage Calculator'!$D$21/'Mortgage Calculator'!$D$6&gt;0.8,E723/'Mortgage Calculator'!$D$6&gt;0.78),ROUND('Mortgage Calculator'!$D$21*'Mortgage Calculator'!$D$15/12,2),0))</f>
        <v>0</v>
      </c>
      <c r="N723" s="36">
        <f>IF(B723="","",1-K723/'Mortgage Calculator'!$D$6)</f>
        <v>0</v>
      </c>
    </row>
    <row r="724" spans="2:14">
      <c r="B724" s="30">
        <f>IF(B723="","",IF(K723&gt;0.005,B723+1,""))</f>
        <v>0</v>
      </c>
      <c r="C724" s="31">
        <f>IF(B724="","",EDATE('Mortgage Calculator'!$D$10,B724-1))</f>
        <v>0</v>
      </c>
      <c r="D724" s="30">
        <f>IF(B724="","",INT((B724-1)/12)+1)</f>
        <v>0</v>
      </c>
      <c r="E724" s="32">
        <f>IF(B724="","",K723)</f>
        <v>0</v>
      </c>
      <c r="F724" s="32">
        <f>IF(B724="","",IF(B724&gt;='Mortgage Calculator'!$D$22,E724+I724,MIN('Mortgage Calculator'!$D$23,E724+I724)))</f>
        <v>0</v>
      </c>
      <c r="G724" s="33"/>
      <c r="H724" s="32">
        <f>IF(B724="","",MAX(0,MIN('Mortgage Calculator'!$D$17+N(G724),E724+I724-F724)))</f>
        <v>0</v>
      </c>
      <c r="I724" s="32">
        <f>IF(B724="","",ROUND(E724*'Mortgage Calculator'!$D$8/12,2))</f>
        <v>0</v>
      </c>
      <c r="J724" s="32">
        <f>IF(B724="","",F724+H724-I724)</f>
        <v>0</v>
      </c>
      <c r="K724" s="34">
        <f>IF(B724="","",ROUND(E724-J724,2))</f>
        <v>0</v>
      </c>
      <c r="L724" s="35">
        <f>IF(B724="","",L723+I724)</f>
        <v>0</v>
      </c>
      <c r="M724" s="32">
        <f>IF(B724="","",IF(AND('Mortgage Calculator'!$D$21/'Mortgage Calculator'!$D$6&gt;0.8,E724/'Mortgage Calculator'!$D$6&gt;0.78),ROUND('Mortgage Calculator'!$D$21*'Mortgage Calculator'!$D$15/12,2),0))</f>
        <v>0</v>
      </c>
      <c r="N724" s="36">
        <f>IF(B724="","",1-K724/'Mortgage Calculator'!$D$6)</f>
        <v>0</v>
      </c>
    </row>
    <row r="725" spans="2:14">
      <c r="B725" s="30">
        <f>IF(B724="","",IF(K724&gt;0.005,B724+1,""))</f>
        <v>0</v>
      </c>
      <c r="C725" s="31">
        <f>IF(B725="","",EDATE('Mortgage Calculator'!$D$10,B725-1))</f>
        <v>0</v>
      </c>
      <c r="D725" s="30">
        <f>IF(B725="","",INT((B725-1)/12)+1)</f>
        <v>0</v>
      </c>
      <c r="E725" s="32">
        <f>IF(B725="","",K724)</f>
        <v>0</v>
      </c>
      <c r="F725" s="32">
        <f>IF(B725="","",IF(B725&gt;='Mortgage Calculator'!$D$22,E725+I725,MIN('Mortgage Calculator'!$D$23,E725+I725)))</f>
        <v>0</v>
      </c>
      <c r="G725" s="33"/>
      <c r="H725" s="32">
        <f>IF(B725="","",MAX(0,MIN('Mortgage Calculator'!$D$17+N(G725),E725+I725-F725)))</f>
        <v>0</v>
      </c>
      <c r="I725" s="32">
        <f>IF(B725="","",ROUND(E725*'Mortgage Calculator'!$D$8/12,2))</f>
        <v>0</v>
      </c>
      <c r="J725" s="32">
        <f>IF(B725="","",F725+H725-I725)</f>
        <v>0</v>
      </c>
      <c r="K725" s="34">
        <f>IF(B725="","",ROUND(E725-J725,2))</f>
        <v>0</v>
      </c>
      <c r="L725" s="35">
        <f>IF(B725="","",L724+I725)</f>
        <v>0</v>
      </c>
      <c r="M725" s="32">
        <f>IF(B725="","",IF(AND('Mortgage Calculator'!$D$21/'Mortgage Calculator'!$D$6&gt;0.8,E725/'Mortgage Calculator'!$D$6&gt;0.78),ROUND('Mortgage Calculator'!$D$21*'Mortgage Calculator'!$D$15/12,2),0))</f>
        <v>0</v>
      </c>
      <c r="N725" s="36">
        <f>IF(B725="","",1-K725/'Mortgage Calculator'!$D$6)</f>
        <v>0</v>
      </c>
    </row>
    <row r="726" spans="2:14">
      <c r="B726" s="30">
        <f>IF(B725="","",IF(K725&gt;0.005,B725+1,""))</f>
        <v>0</v>
      </c>
      <c r="C726" s="31">
        <f>IF(B726="","",EDATE('Mortgage Calculator'!$D$10,B726-1))</f>
        <v>0</v>
      </c>
      <c r="D726" s="30">
        <f>IF(B726="","",INT((B726-1)/12)+1)</f>
        <v>0</v>
      </c>
      <c r="E726" s="32">
        <f>IF(B726="","",K725)</f>
        <v>0</v>
      </c>
      <c r="F726" s="32">
        <f>IF(B726="","",IF(B726&gt;='Mortgage Calculator'!$D$22,E726+I726,MIN('Mortgage Calculator'!$D$23,E726+I726)))</f>
        <v>0</v>
      </c>
      <c r="G726" s="33"/>
      <c r="H726" s="32">
        <f>IF(B726="","",MAX(0,MIN('Mortgage Calculator'!$D$17+N(G726),E726+I726-F726)))</f>
        <v>0</v>
      </c>
      <c r="I726" s="32">
        <f>IF(B726="","",ROUND(E726*'Mortgage Calculator'!$D$8/12,2))</f>
        <v>0</v>
      </c>
      <c r="J726" s="32">
        <f>IF(B726="","",F726+H726-I726)</f>
        <v>0</v>
      </c>
      <c r="K726" s="34">
        <f>IF(B726="","",ROUND(E726-J726,2))</f>
        <v>0</v>
      </c>
      <c r="L726" s="35">
        <f>IF(B726="","",L725+I726)</f>
        <v>0</v>
      </c>
      <c r="M726" s="32">
        <f>IF(B726="","",IF(AND('Mortgage Calculator'!$D$21/'Mortgage Calculator'!$D$6&gt;0.8,E726/'Mortgage Calculator'!$D$6&gt;0.78),ROUND('Mortgage Calculator'!$D$21*'Mortgage Calculator'!$D$15/12,2),0))</f>
        <v>0</v>
      </c>
      <c r="N726" s="36">
        <f>IF(B726="","",1-K726/'Mortgage Calculator'!$D$6)</f>
        <v>0</v>
      </c>
    </row>
    <row r="727" spans="2:14">
      <c r="B727" s="30">
        <f>IF(B726="","",IF(K726&gt;0.005,B726+1,""))</f>
        <v>0</v>
      </c>
      <c r="C727" s="31">
        <f>IF(B727="","",EDATE('Mortgage Calculator'!$D$10,B727-1))</f>
        <v>0</v>
      </c>
      <c r="D727" s="30">
        <f>IF(B727="","",INT((B727-1)/12)+1)</f>
        <v>0</v>
      </c>
      <c r="E727" s="32">
        <f>IF(B727="","",K726)</f>
        <v>0</v>
      </c>
      <c r="F727" s="32">
        <f>IF(B727="","",IF(B727&gt;='Mortgage Calculator'!$D$22,E727+I727,MIN('Mortgage Calculator'!$D$23,E727+I727)))</f>
        <v>0</v>
      </c>
      <c r="G727" s="33"/>
      <c r="H727" s="32">
        <f>IF(B727="","",MAX(0,MIN('Mortgage Calculator'!$D$17+N(G727),E727+I727-F727)))</f>
        <v>0</v>
      </c>
      <c r="I727" s="32">
        <f>IF(B727="","",ROUND(E727*'Mortgage Calculator'!$D$8/12,2))</f>
        <v>0</v>
      </c>
      <c r="J727" s="32">
        <f>IF(B727="","",F727+H727-I727)</f>
        <v>0</v>
      </c>
      <c r="K727" s="34">
        <f>IF(B727="","",ROUND(E727-J727,2))</f>
        <v>0</v>
      </c>
      <c r="L727" s="35">
        <f>IF(B727="","",L726+I727)</f>
        <v>0</v>
      </c>
      <c r="M727" s="32">
        <f>IF(B727="","",IF(AND('Mortgage Calculator'!$D$21/'Mortgage Calculator'!$D$6&gt;0.8,E727/'Mortgage Calculator'!$D$6&gt;0.78),ROUND('Mortgage Calculator'!$D$21*'Mortgage Calculator'!$D$15/12,2),0))</f>
        <v>0</v>
      </c>
      <c r="N727" s="36">
        <f>IF(B727="","",1-K727/'Mortgage Calculator'!$D$6)</f>
        <v>0</v>
      </c>
    </row>
    <row r="728" spans="2:14">
      <c r="B728" s="30">
        <f>IF(B727="","",IF(K727&gt;0.005,B727+1,""))</f>
        <v>0</v>
      </c>
      <c r="C728" s="31">
        <f>IF(B728="","",EDATE('Mortgage Calculator'!$D$10,B728-1))</f>
        <v>0</v>
      </c>
      <c r="D728" s="30">
        <f>IF(B728="","",INT((B728-1)/12)+1)</f>
        <v>0</v>
      </c>
      <c r="E728" s="32">
        <f>IF(B728="","",K727)</f>
        <v>0</v>
      </c>
      <c r="F728" s="32">
        <f>IF(B728="","",IF(B728&gt;='Mortgage Calculator'!$D$22,E728+I728,MIN('Mortgage Calculator'!$D$23,E728+I728)))</f>
        <v>0</v>
      </c>
      <c r="G728" s="33"/>
      <c r="H728" s="32">
        <f>IF(B728="","",MAX(0,MIN('Mortgage Calculator'!$D$17+N(G728),E728+I728-F728)))</f>
        <v>0</v>
      </c>
      <c r="I728" s="32">
        <f>IF(B728="","",ROUND(E728*'Mortgage Calculator'!$D$8/12,2))</f>
        <v>0</v>
      </c>
      <c r="J728" s="32">
        <f>IF(B728="","",F728+H728-I728)</f>
        <v>0</v>
      </c>
      <c r="K728" s="34">
        <f>IF(B728="","",ROUND(E728-J728,2))</f>
        <v>0</v>
      </c>
      <c r="L728" s="35">
        <f>IF(B728="","",L727+I728)</f>
        <v>0</v>
      </c>
      <c r="M728" s="32">
        <f>IF(B728="","",IF(AND('Mortgage Calculator'!$D$21/'Mortgage Calculator'!$D$6&gt;0.8,E728/'Mortgage Calculator'!$D$6&gt;0.78),ROUND('Mortgage Calculator'!$D$21*'Mortgage Calculator'!$D$15/12,2),0))</f>
        <v>0</v>
      </c>
      <c r="N728" s="36">
        <f>IF(B728="","",1-K728/'Mortgage Calculator'!$D$6)</f>
        <v>0</v>
      </c>
    </row>
    <row r="729" spans="2:14">
      <c r="B729" s="30">
        <f>IF(B728="","",IF(K728&gt;0.005,B728+1,""))</f>
        <v>0</v>
      </c>
      <c r="C729" s="31">
        <f>IF(B729="","",EDATE('Mortgage Calculator'!$D$10,B729-1))</f>
        <v>0</v>
      </c>
      <c r="D729" s="30">
        <f>IF(B729="","",INT((B729-1)/12)+1)</f>
        <v>0</v>
      </c>
      <c r="E729" s="32">
        <f>IF(B729="","",K728)</f>
        <v>0</v>
      </c>
      <c r="F729" s="32">
        <f>IF(B729="","",IF(B729&gt;='Mortgage Calculator'!$D$22,E729+I729,MIN('Mortgage Calculator'!$D$23,E729+I729)))</f>
        <v>0</v>
      </c>
      <c r="G729" s="33"/>
      <c r="H729" s="32">
        <f>IF(B729="","",MAX(0,MIN('Mortgage Calculator'!$D$17+N(G729),E729+I729-F729)))</f>
        <v>0</v>
      </c>
      <c r="I729" s="32">
        <f>IF(B729="","",ROUND(E729*'Mortgage Calculator'!$D$8/12,2))</f>
        <v>0</v>
      </c>
      <c r="J729" s="32">
        <f>IF(B729="","",F729+H729-I729)</f>
        <v>0</v>
      </c>
      <c r="K729" s="34">
        <f>IF(B729="","",ROUND(E729-J729,2))</f>
        <v>0</v>
      </c>
      <c r="L729" s="35">
        <f>IF(B729="","",L728+I729)</f>
        <v>0</v>
      </c>
      <c r="M729" s="32">
        <f>IF(B729="","",IF(AND('Mortgage Calculator'!$D$21/'Mortgage Calculator'!$D$6&gt;0.8,E729/'Mortgage Calculator'!$D$6&gt;0.78),ROUND('Mortgage Calculator'!$D$21*'Mortgage Calculator'!$D$15/12,2),0))</f>
        <v>0</v>
      </c>
      <c r="N729" s="36">
        <f>IF(B729="","",1-K729/'Mortgage Calculator'!$D$6)</f>
        <v>0</v>
      </c>
    </row>
    <row r="730" spans="2:14">
      <c r="B730" s="30">
        <f>IF(B729="","",IF(K729&gt;0.005,B729+1,""))</f>
        <v>0</v>
      </c>
      <c r="C730" s="31">
        <f>IF(B730="","",EDATE('Mortgage Calculator'!$D$10,B730-1))</f>
        <v>0</v>
      </c>
      <c r="D730" s="30">
        <f>IF(B730="","",INT((B730-1)/12)+1)</f>
        <v>0</v>
      </c>
      <c r="E730" s="32">
        <f>IF(B730="","",K729)</f>
        <v>0</v>
      </c>
      <c r="F730" s="32">
        <f>IF(B730="","",IF(B730&gt;='Mortgage Calculator'!$D$22,E730+I730,MIN('Mortgage Calculator'!$D$23,E730+I730)))</f>
        <v>0</v>
      </c>
      <c r="G730" s="33"/>
      <c r="H730" s="32">
        <f>IF(B730="","",MAX(0,MIN('Mortgage Calculator'!$D$17+N(G730),E730+I730-F730)))</f>
        <v>0</v>
      </c>
      <c r="I730" s="32">
        <f>IF(B730="","",ROUND(E730*'Mortgage Calculator'!$D$8/12,2))</f>
        <v>0</v>
      </c>
      <c r="J730" s="32">
        <f>IF(B730="","",F730+H730-I730)</f>
        <v>0</v>
      </c>
      <c r="K730" s="34">
        <f>IF(B730="","",ROUND(E730-J730,2))</f>
        <v>0</v>
      </c>
      <c r="L730" s="35">
        <f>IF(B730="","",L729+I730)</f>
        <v>0</v>
      </c>
      <c r="M730" s="32">
        <f>IF(B730="","",IF(AND('Mortgage Calculator'!$D$21/'Mortgage Calculator'!$D$6&gt;0.8,E730/'Mortgage Calculator'!$D$6&gt;0.78),ROUND('Mortgage Calculator'!$D$21*'Mortgage Calculator'!$D$15/12,2),0))</f>
        <v>0</v>
      </c>
      <c r="N730" s="36">
        <f>IF(B730="","",1-K730/'Mortgage Calculator'!$D$6)</f>
        <v>0</v>
      </c>
    </row>
    <row r="731" spans="2:14">
      <c r="B731" s="30">
        <f>IF(B730="","",IF(K730&gt;0.005,B730+1,""))</f>
        <v>0</v>
      </c>
      <c r="C731" s="31">
        <f>IF(B731="","",EDATE('Mortgage Calculator'!$D$10,B731-1))</f>
        <v>0</v>
      </c>
      <c r="D731" s="30">
        <f>IF(B731="","",INT((B731-1)/12)+1)</f>
        <v>0</v>
      </c>
      <c r="E731" s="32">
        <f>IF(B731="","",K730)</f>
        <v>0</v>
      </c>
      <c r="F731" s="32">
        <f>IF(B731="","",IF(B731&gt;='Mortgage Calculator'!$D$22,E731+I731,MIN('Mortgage Calculator'!$D$23,E731+I731)))</f>
        <v>0</v>
      </c>
      <c r="G731" s="33"/>
      <c r="H731" s="32">
        <f>IF(B731="","",MAX(0,MIN('Mortgage Calculator'!$D$17+N(G731),E731+I731-F731)))</f>
        <v>0</v>
      </c>
      <c r="I731" s="32">
        <f>IF(B731="","",ROUND(E731*'Mortgage Calculator'!$D$8/12,2))</f>
        <v>0</v>
      </c>
      <c r="J731" s="32">
        <f>IF(B731="","",F731+H731-I731)</f>
        <v>0</v>
      </c>
      <c r="K731" s="34">
        <f>IF(B731="","",ROUND(E731-J731,2))</f>
        <v>0</v>
      </c>
      <c r="L731" s="35">
        <f>IF(B731="","",L730+I731)</f>
        <v>0</v>
      </c>
      <c r="M731" s="32">
        <f>IF(B731="","",IF(AND('Mortgage Calculator'!$D$21/'Mortgage Calculator'!$D$6&gt;0.8,E731/'Mortgage Calculator'!$D$6&gt;0.78),ROUND('Mortgage Calculator'!$D$21*'Mortgage Calculator'!$D$15/12,2),0))</f>
        <v>0</v>
      </c>
      <c r="N731" s="36">
        <f>IF(B731="","",1-K731/'Mortgage Calculator'!$D$6)</f>
        <v>0</v>
      </c>
    </row>
    <row r="732" spans="2:14">
      <c r="B732" s="30">
        <f>IF(B731="","",IF(K731&gt;0.005,B731+1,""))</f>
        <v>0</v>
      </c>
      <c r="C732" s="31">
        <f>IF(B732="","",EDATE('Mortgage Calculator'!$D$10,B732-1))</f>
        <v>0</v>
      </c>
      <c r="D732" s="30">
        <f>IF(B732="","",INT((B732-1)/12)+1)</f>
        <v>0</v>
      </c>
      <c r="E732" s="32">
        <f>IF(B732="","",K731)</f>
        <v>0</v>
      </c>
      <c r="F732" s="32">
        <f>IF(B732="","",IF(B732&gt;='Mortgage Calculator'!$D$22,E732+I732,MIN('Mortgage Calculator'!$D$23,E732+I732)))</f>
        <v>0</v>
      </c>
      <c r="G732" s="33"/>
      <c r="H732" s="32">
        <f>IF(B732="","",MAX(0,MIN('Mortgage Calculator'!$D$17+N(G732),E732+I732-F732)))</f>
        <v>0</v>
      </c>
      <c r="I732" s="32">
        <f>IF(B732="","",ROUND(E732*'Mortgage Calculator'!$D$8/12,2))</f>
        <v>0</v>
      </c>
      <c r="J732" s="32">
        <f>IF(B732="","",F732+H732-I732)</f>
        <v>0</v>
      </c>
      <c r="K732" s="34">
        <f>IF(B732="","",ROUND(E732-J732,2))</f>
        <v>0</v>
      </c>
      <c r="L732" s="35">
        <f>IF(B732="","",L731+I732)</f>
        <v>0</v>
      </c>
      <c r="M732" s="32">
        <f>IF(B732="","",IF(AND('Mortgage Calculator'!$D$21/'Mortgage Calculator'!$D$6&gt;0.8,E732/'Mortgage Calculator'!$D$6&gt;0.78),ROUND('Mortgage Calculator'!$D$21*'Mortgage Calculator'!$D$15/12,2),0))</f>
        <v>0</v>
      </c>
      <c r="N732" s="36">
        <f>IF(B732="","",1-K732/'Mortgage Calculator'!$D$6)</f>
        <v>0</v>
      </c>
    </row>
    <row r="733" spans="2:14">
      <c r="B733" s="30">
        <f>IF(B732="","",IF(K732&gt;0.005,B732+1,""))</f>
        <v>0</v>
      </c>
      <c r="C733" s="31">
        <f>IF(B733="","",EDATE('Mortgage Calculator'!$D$10,B733-1))</f>
        <v>0</v>
      </c>
      <c r="D733" s="30">
        <f>IF(B733="","",INT((B733-1)/12)+1)</f>
        <v>0</v>
      </c>
      <c r="E733" s="32">
        <f>IF(B733="","",K732)</f>
        <v>0</v>
      </c>
      <c r="F733" s="32">
        <f>IF(B733="","",IF(B733&gt;='Mortgage Calculator'!$D$22,E733+I733,MIN('Mortgage Calculator'!$D$23,E733+I733)))</f>
        <v>0</v>
      </c>
      <c r="G733" s="33"/>
      <c r="H733" s="32">
        <f>IF(B733="","",MAX(0,MIN('Mortgage Calculator'!$D$17+N(G733),E733+I733-F733)))</f>
        <v>0</v>
      </c>
      <c r="I733" s="32">
        <f>IF(B733="","",ROUND(E733*'Mortgage Calculator'!$D$8/12,2))</f>
        <v>0</v>
      </c>
      <c r="J733" s="32">
        <f>IF(B733="","",F733+H733-I733)</f>
        <v>0</v>
      </c>
      <c r="K733" s="34">
        <f>IF(B733="","",ROUND(E733-J733,2))</f>
        <v>0</v>
      </c>
      <c r="L733" s="35">
        <f>IF(B733="","",L732+I733)</f>
        <v>0</v>
      </c>
      <c r="M733" s="32">
        <f>IF(B733="","",IF(AND('Mortgage Calculator'!$D$21/'Mortgage Calculator'!$D$6&gt;0.8,E733/'Mortgage Calculator'!$D$6&gt;0.78),ROUND('Mortgage Calculator'!$D$21*'Mortgage Calculator'!$D$15/12,2),0))</f>
        <v>0</v>
      </c>
      <c r="N733" s="36">
        <f>IF(B733="","",1-K733/'Mortgage Calculator'!$D$6)</f>
        <v>0</v>
      </c>
    </row>
    <row r="734" spans="2:14">
      <c r="B734" s="30">
        <f>IF(B733="","",IF(K733&gt;0.005,B733+1,""))</f>
        <v>0</v>
      </c>
      <c r="C734" s="31">
        <f>IF(B734="","",EDATE('Mortgage Calculator'!$D$10,B734-1))</f>
        <v>0</v>
      </c>
      <c r="D734" s="30">
        <f>IF(B734="","",INT((B734-1)/12)+1)</f>
        <v>0</v>
      </c>
      <c r="E734" s="32">
        <f>IF(B734="","",K733)</f>
        <v>0</v>
      </c>
      <c r="F734" s="32">
        <f>IF(B734="","",IF(B734&gt;='Mortgage Calculator'!$D$22,E734+I734,MIN('Mortgage Calculator'!$D$23,E734+I734)))</f>
        <v>0</v>
      </c>
      <c r="G734" s="33"/>
      <c r="H734" s="32">
        <f>IF(B734="","",MAX(0,MIN('Mortgage Calculator'!$D$17+N(G734),E734+I734-F734)))</f>
        <v>0</v>
      </c>
      <c r="I734" s="32">
        <f>IF(B734="","",ROUND(E734*'Mortgage Calculator'!$D$8/12,2))</f>
        <v>0</v>
      </c>
      <c r="J734" s="32">
        <f>IF(B734="","",F734+H734-I734)</f>
        <v>0</v>
      </c>
      <c r="K734" s="34">
        <f>IF(B734="","",ROUND(E734-J734,2))</f>
        <v>0</v>
      </c>
      <c r="L734" s="35">
        <f>IF(B734="","",L733+I734)</f>
        <v>0</v>
      </c>
      <c r="M734" s="32">
        <f>IF(B734="","",IF(AND('Mortgage Calculator'!$D$21/'Mortgage Calculator'!$D$6&gt;0.8,E734/'Mortgage Calculator'!$D$6&gt;0.78),ROUND('Mortgage Calculator'!$D$21*'Mortgage Calculator'!$D$15/12,2),0))</f>
        <v>0</v>
      </c>
      <c r="N734" s="36">
        <f>IF(B734="","",1-K734/'Mortgage Calculator'!$D$6)</f>
        <v>0</v>
      </c>
    </row>
    <row r="735" spans="2:14">
      <c r="B735" s="30">
        <f>IF(B734="","",IF(K734&gt;0.005,B734+1,""))</f>
        <v>0</v>
      </c>
      <c r="C735" s="31">
        <f>IF(B735="","",EDATE('Mortgage Calculator'!$D$10,B735-1))</f>
        <v>0</v>
      </c>
      <c r="D735" s="30">
        <f>IF(B735="","",INT((B735-1)/12)+1)</f>
        <v>0</v>
      </c>
      <c r="E735" s="32">
        <f>IF(B735="","",K734)</f>
        <v>0</v>
      </c>
      <c r="F735" s="32">
        <f>IF(B735="","",IF(B735&gt;='Mortgage Calculator'!$D$22,E735+I735,MIN('Mortgage Calculator'!$D$23,E735+I735)))</f>
        <v>0</v>
      </c>
      <c r="G735" s="33"/>
      <c r="H735" s="32">
        <f>IF(B735="","",MAX(0,MIN('Mortgage Calculator'!$D$17+N(G735),E735+I735-F735)))</f>
        <v>0</v>
      </c>
      <c r="I735" s="32">
        <f>IF(B735="","",ROUND(E735*'Mortgage Calculator'!$D$8/12,2))</f>
        <v>0</v>
      </c>
      <c r="J735" s="32">
        <f>IF(B735="","",F735+H735-I735)</f>
        <v>0</v>
      </c>
      <c r="K735" s="34">
        <f>IF(B735="","",ROUND(E735-J735,2))</f>
        <v>0</v>
      </c>
      <c r="L735" s="35">
        <f>IF(B735="","",L734+I735)</f>
        <v>0</v>
      </c>
      <c r="M735" s="32">
        <f>IF(B735="","",IF(AND('Mortgage Calculator'!$D$21/'Mortgage Calculator'!$D$6&gt;0.8,E735/'Mortgage Calculator'!$D$6&gt;0.78),ROUND('Mortgage Calculator'!$D$21*'Mortgage Calculator'!$D$15/12,2),0))</f>
        <v>0</v>
      </c>
      <c r="N735" s="36">
        <f>IF(B735="","",1-K735/'Mortgage Calculator'!$D$6)</f>
        <v>0</v>
      </c>
    </row>
    <row r="736" spans="2:14">
      <c r="B736" s="30">
        <f>IF(B735="","",IF(K735&gt;0.005,B735+1,""))</f>
        <v>0</v>
      </c>
      <c r="C736" s="31">
        <f>IF(B736="","",EDATE('Mortgage Calculator'!$D$10,B736-1))</f>
        <v>0</v>
      </c>
      <c r="D736" s="30">
        <f>IF(B736="","",INT((B736-1)/12)+1)</f>
        <v>0</v>
      </c>
      <c r="E736" s="32">
        <f>IF(B736="","",K735)</f>
        <v>0</v>
      </c>
      <c r="F736" s="32">
        <f>IF(B736="","",IF(B736&gt;='Mortgage Calculator'!$D$22,E736+I736,MIN('Mortgage Calculator'!$D$23,E736+I736)))</f>
        <v>0</v>
      </c>
      <c r="G736" s="33"/>
      <c r="H736" s="32">
        <f>IF(B736="","",MAX(0,MIN('Mortgage Calculator'!$D$17+N(G736),E736+I736-F736)))</f>
        <v>0</v>
      </c>
      <c r="I736" s="32">
        <f>IF(B736="","",ROUND(E736*'Mortgage Calculator'!$D$8/12,2))</f>
        <v>0</v>
      </c>
      <c r="J736" s="32">
        <f>IF(B736="","",F736+H736-I736)</f>
        <v>0</v>
      </c>
      <c r="K736" s="34">
        <f>IF(B736="","",ROUND(E736-J736,2))</f>
        <v>0</v>
      </c>
      <c r="L736" s="35">
        <f>IF(B736="","",L735+I736)</f>
        <v>0</v>
      </c>
      <c r="M736" s="32">
        <f>IF(B736="","",IF(AND('Mortgage Calculator'!$D$21/'Mortgage Calculator'!$D$6&gt;0.8,E736/'Mortgage Calculator'!$D$6&gt;0.78),ROUND('Mortgage Calculator'!$D$21*'Mortgage Calculator'!$D$15/12,2),0))</f>
        <v>0</v>
      </c>
      <c r="N736" s="36">
        <f>IF(B736="","",1-K736/'Mortgage Calculator'!$D$6)</f>
        <v>0</v>
      </c>
    </row>
    <row r="737" spans="2:14">
      <c r="B737" s="30">
        <f>IF(B736="","",IF(K736&gt;0.005,B736+1,""))</f>
        <v>0</v>
      </c>
      <c r="C737" s="31">
        <f>IF(B737="","",EDATE('Mortgage Calculator'!$D$10,B737-1))</f>
        <v>0</v>
      </c>
      <c r="D737" s="30">
        <f>IF(B737="","",INT((B737-1)/12)+1)</f>
        <v>0</v>
      </c>
      <c r="E737" s="32">
        <f>IF(B737="","",K736)</f>
        <v>0</v>
      </c>
      <c r="F737" s="32">
        <f>IF(B737="","",IF(B737&gt;='Mortgage Calculator'!$D$22,E737+I737,MIN('Mortgage Calculator'!$D$23,E737+I737)))</f>
        <v>0</v>
      </c>
      <c r="G737" s="33"/>
      <c r="H737" s="32">
        <f>IF(B737="","",MAX(0,MIN('Mortgage Calculator'!$D$17+N(G737),E737+I737-F737)))</f>
        <v>0</v>
      </c>
      <c r="I737" s="32">
        <f>IF(B737="","",ROUND(E737*'Mortgage Calculator'!$D$8/12,2))</f>
        <v>0</v>
      </c>
      <c r="J737" s="32">
        <f>IF(B737="","",F737+H737-I737)</f>
        <v>0</v>
      </c>
      <c r="K737" s="34">
        <f>IF(B737="","",ROUND(E737-J737,2))</f>
        <v>0</v>
      </c>
      <c r="L737" s="35">
        <f>IF(B737="","",L736+I737)</f>
        <v>0</v>
      </c>
      <c r="M737" s="32">
        <f>IF(B737="","",IF(AND('Mortgage Calculator'!$D$21/'Mortgage Calculator'!$D$6&gt;0.8,E737/'Mortgage Calculator'!$D$6&gt;0.78),ROUND('Mortgage Calculator'!$D$21*'Mortgage Calculator'!$D$15/12,2),0))</f>
        <v>0</v>
      </c>
      <c r="N737" s="36">
        <f>IF(B737="","",1-K737/'Mortgage Calculator'!$D$6)</f>
        <v>0</v>
      </c>
    </row>
    <row r="738" spans="2:14">
      <c r="B738" s="30">
        <f>IF(B737="","",IF(K737&gt;0.005,B737+1,""))</f>
        <v>0</v>
      </c>
      <c r="C738" s="31">
        <f>IF(B738="","",EDATE('Mortgage Calculator'!$D$10,B738-1))</f>
        <v>0</v>
      </c>
      <c r="D738" s="30">
        <f>IF(B738="","",INT((B738-1)/12)+1)</f>
        <v>0</v>
      </c>
      <c r="E738" s="32">
        <f>IF(B738="","",K737)</f>
        <v>0</v>
      </c>
      <c r="F738" s="32">
        <f>IF(B738="","",IF(B738&gt;='Mortgage Calculator'!$D$22,E738+I738,MIN('Mortgage Calculator'!$D$23,E738+I738)))</f>
        <v>0</v>
      </c>
      <c r="G738" s="33"/>
      <c r="H738" s="32">
        <f>IF(B738="","",MAX(0,MIN('Mortgage Calculator'!$D$17+N(G738),E738+I738-F738)))</f>
        <v>0</v>
      </c>
      <c r="I738" s="32">
        <f>IF(B738="","",ROUND(E738*'Mortgage Calculator'!$D$8/12,2))</f>
        <v>0</v>
      </c>
      <c r="J738" s="32">
        <f>IF(B738="","",F738+H738-I738)</f>
        <v>0</v>
      </c>
      <c r="K738" s="34">
        <f>IF(B738="","",ROUND(E738-J738,2))</f>
        <v>0</v>
      </c>
      <c r="L738" s="35">
        <f>IF(B738="","",L737+I738)</f>
        <v>0</v>
      </c>
      <c r="M738" s="32">
        <f>IF(B738="","",IF(AND('Mortgage Calculator'!$D$21/'Mortgage Calculator'!$D$6&gt;0.8,E738/'Mortgage Calculator'!$D$6&gt;0.78),ROUND('Mortgage Calculator'!$D$21*'Mortgage Calculator'!$D$15/12,2),0))</f>
        <v>0</v>
      </c>
      <c r="N738" s="36">
        <f>IF(B738="","",1-K738/'Mortgage Calculator'!$D$6)</f>
        <v>0</v>
      </c>
    </row>
    <row r="739" spans="2:14">
      <c r="B739" s="30">
        <f>IF(B738="","",IF(K738&gt;0.005,B738+1,""))</f>
        <v>0</v>
      </c>
      <c r="C739" s="31">
        <f>IF(B739="","",EDATE('Mortgage Calculator'!$D$10,B739-1))</f>
        <v>0</v>
      </c>
      <c r="D739" s="30">
        <f>IF(B739="","",INT((B739-1)/12)+1)</f>
        <v>0</v>
      </c>
      <c r="E739" s="32">
        <f>IF(B739="","",K738)</f>
        <v>0</v>
      </c>
      <c r="F739" s="32">
        <f>IF(B739="","",IF(B739&gt;='Mortgage Calculator'!$D$22,E739+I739,MIN('Mortgage Calculator'!$D$23,E739+I739)))</f>
        <v>0</v>
      </c>
      <c r="G739" s="33"/>
      <c r="H739" s="32">
        <f>IF(B739="","",MAX(0,MIN('Mortgage Calculator'!$D$17+N(G739),E739+I739-F739)))</f>
        <v>0</v>
      </c>
      <c r="I739" s="32">
        <f>IF(B739="","",ROUND(E739*'Mortgage Calculator'!$D$8/12,2))</f>
        <v>0</v>
      </c>
      <c r="J739" s="32">
        <f>IF(B739="","",F739+H739-I739)</f>
        <v>0</v>
      </c>
      <c r="K739" s="34">
        <f>IF(B739="","",ROUND(E739-J739,2))</f>
        <v>0</v>
      </c>
      <c r="L739" s="35">
        <f>IF(B739="","",L738+I739)</f>
        <v>0</v>
      </c>
      <c r="M739" s="32">
        <f>IF(B739="","",IF(AND('Mortgage Calculator'!$D$21/'Mortgage Calculator'!$D$6&gt;0.8,E739/'Mortgage Calculator'!$D$6&gt;0.78),ROUND('Mortgage Calculator'!$D$21*'Mortgage Calculator'!$D$15/12,2),0))</f>
        <v>0</v>
      </c>
      <c r="N739" s="36">
        <f>IF(B739="","",1-K739/'Mortgage Calculator'!$D$6)</f>
        <v>0</v>
      </c>
    </row>
    <row r="740" spans="2:14">
      <c r="B740" s="30">
        <f>IF(B739="","",IF(K739&gt;0.005,B739+1,""))</f>
        <v>0</v>
      </c>
      <c r="C740" s="31">
        <f>IF(B740="","",EDATE('Mortgage Calculator'!$D$10,B740-1))</f>
        <v>0</v>
      </c>
      <c r="D740" s="30">
        <f>IF(B740="","",INT((B740-1)/12)+1)</f>
        <v>0</v>
      </c>
      <c r="E740" s="32">
        <f>IF(B740="","",K739)</f>
        <v>0</v>
      </c>
      <c r="F740" s="32">
        <f>IF(B740="","",IF(B740&gt;='Mortgage Calculator'!$D$22,E740+I740,MIN('Mortgage Calculator'!$D$23,E740+I740)))</f>
        <v>0</v>
      </c>
      <c r="G740" s="33"/>
      <c r="H740" s="32">
        <f>IF(B740="","",MAX(0,MIN('Mortgage Calculator'!$D$17+N(G740),E740+I740-F740)))</f>
        <v>0</v>
      </c>
      <c r="I740" s="32">
        <f>IF(B740="","",ROUND(E740*'Mortgage Calculator'!$D$8/12,2))</f>
        <v>0</v>
      </c>
      <c r="J740" s="32">
        <f>IF(B740="","",F740+H740-I740)</f>
        <v>0</v>
      </c>
      <c r="K740" s="34">
        <f>IF(B740="","",ROUND(E740-J740,2))</f>
        <v>0</v>
      </c>
      <c r="L740" s="35">
        <f>IF(B740="","",L739+I740)</f>
        <v>0</v>
      </c>
      <c r="M740" s="32">
        <f>IF(B740="","",IF(AND('Mortgage Calculator'!$D$21/'Mortgage Calculator'!$D$6&gt;0.8,E740/'Mortgage Calculator'!$D$6&gt;0.78),ROUND('Mortgage Calculator'!$D$21*'Mortgage Calculator'!$D$15/12,2),0))</f>
        <v>0</v>
      </c>
      <c r="N740" s="36">
        <f>IF(B740="","",1-K740/'Mortgage Calculator'!$D$6)</f>
        <v>0</v>
      </c>
    </row>
    <row r="741" spans="2:14">
      <c r="B741" s="30">
        <f>IF(B740="","",IF(K740&gt;0.005,B740+1,""))</f>
        <v>0</v>
      </c>
      <c r="C741" s="31">
        <f>IF(B741="","",EDATE('Mortgage Calculator'!$D$10,B741-1))</f>
        <v>0</v>
      </c>
      <c r="D741" s="30">
        <f>IF(B741="","",INT((B741-1)/12)+1)</f>
        <v>0</v>
      </c>
      <c r="E741" s="32">
        <f>IF(B741="","",K740)</f>
        <v>0</v>
      </c>
      <c r="F741" s="32">
        <f>IF(B741="","",IF(B741&gt;='Mortgage Calculator'!$D$22,E741+I741,MIN('Mortgage Calculator'!$D$23,E741+I741)))</f>
        <v>0</v>
      </c>
      <c r="G741" s="33"/>
      <c r="H741" s="32">
        <f>IF(B741="","",MAX(0,MIN('Mortgage Calculator'!$D$17+N(G741),E741+I741-F741)))</f>
        <v>0</v>
      </c>
      <c r="I741" s="32">
        <f>IF(B741="","",ROUND(E741*'Mortgage Calculator'!$D$8/12,2))</f>
        <v>0</v>
      </c>
      <c r="J741" s="32">
        <f>IF(B741="","",F741+H741-I741)</f>
        <v>0</v>
      </c>
      <c r="K741" s="34">
        <f>IF(B741="","",ROUND(E741-J741,2))</f>
        <v>0</v>
      </c>
      <c r="L741" s="35">
        <f>IF(B741="","",L740+I741)</f>
        <v>0</v>
      </c>
      <c r="M741" s="32">
        <f>IF(B741="","",IF(AND('Mortgage Calculator'!$D$21/'Mortgage Calculator'!$D$6&gt;0.8,E741/'Mortgage Calculator'!$D$6&gt;0.78),ROUND('Mortgage Calculator'!$D$21*'Mortgage Calculator'!$D$15/12,2),0))</f>
        <v>0</v>
      </c>
      <c r="N741" s="36">
        <f>IF(B741="","",1-K741/'Mortgage Calculator'!$D$6)</f>
        <v>0</v>
      </c>
    </row>
    <row r="742" spans="2:14">
      <c r="B742" s="30">
        <f>IF(B741="","",IF(K741&gt;0.005,B741+1,""))</f>
        <v>0</v>
      </c>
      <c r="C742" s="31">
        <f>IF(B742="","",EDATE('Mortgage Calculator'!$D$10,B742-1))</f>
        <v>0</v>
      </c>
      <c r="D742" s="30">
        <f>IF(B742="","",INT((B742-1)/12)+1)</f>
        <v>0</v>
      </c>
      <c r="E742" s="32">
        <f>IF(B742="","",K741)</f>
        <v>0</v>
      </c>
      <c r="F742" s="32">
        <f>IF(B742="","",IF(B742&gt;='Mortgage Calculator'!$D$22,E742+I742,MIN('Mortgage Calculator'!$D$23,E742+I742)))</f>
        <v>0</v>
      </c>
      <c r="G742" s="33"/>
      <c r="H742" s="32">
        <f>IF(B742="","",MAX(0,MIN('Mortgage Calculator'!$D$17+N(G742),E742+I742-F742)))</f>
        <v>0</v>
      </c>
      <c r="I742" s="32">
        <f>IF(B742="","",ROUND(E742*'Mortgage Calculator'!$D$8/12,2))</f>
        <v>0</v>
      </c>
      <c r="J742" s="32">
        <f>IF(B742="","",F742+H742-I742)</f>
        <v>0</v>
      </c>
      <c r="K742" s="34">
        <f>IF(B742="","",ROUND(E742-J742,2))</f>
        <v>0</v>
      </c>
      <c r="L742" s="35">
        <f>IF(B742="","",L741+I742)</f>
        <v>0</v>
      </c>
      <c r="M742" s="32">
        <f>IF(B742="","",IF(AND('Mortgage Calculator'!$D$21/'Mortgage Calculator'!$D$6&gt;0.8,E742/'Mortgage Calculator'!$D$6&gt;0.78),ROUND('Mortgage Calculator'!$D$21*'Mortgage Calculator'!$D$15/12,2),0))</f>
        <v>0</v>
      </c>
      <c r="N742" s="36">
        <f>IF(B742="","",1-K742/'Mortgage Calculator'!$D$6)</f>
        <v>0</v>
      </c>
    </row>
    <row r="743" spans="2:14">
      <c r="B743" s="30">
        <f>IF(B742="","",IF(K742&gt;0.005,B742+1,""))</f>
        <v>0</v>
      </c>
      <c r="C743" s="31">
        <f>IF(B743="","",EDATE('Mortgage Calculator'!$D$10,B743-1))</f>
        <v>0</v>
      </c>
      <c r="D743" s="30">
        <f>IF(B743="","",INT((B743-1)/12)+1)</f>
        <v>0</v>
      </c>
      <c r="E743" s="32">
        <f>IF(B743="","",K742)</f>
        <v>0</v>
      </c>
      <c r="F743" s="32">
        <f>IF(B743="","",IF(B743&gt;='Mortgage Calculator'!$D$22,E743+I743,MIN('Mortgage Calculator'!$D$23,E743+I743)))</f>
        <v>0</v>
      </c>
      <c r="G743" s="33"/>
      <c r="H743" s="32">
        <f>IF(B743="","",MAX(0,MIN('Mortgage Calculator'!$D$17+N(G743),E743+I743-F743)))</f>
        <v>0</v>
      </c>
      <c r="I743" s="32">
        <f>IF(B743="","",ROUND(E743*'Mortgage Calculator'!$D$8/12,2))</f>
        <v>0</v>
      </c>
      <c r="J743" s="32">
        <f>IF(B743="","",F743+H743-I743)</f>
        <v>0</v>
      </c>
      <c r="K743" s="34">
        <f>IF(B743="","",ROUND(E743-J743,2))</f>
        <v>0</v>
      </c>
      <c r="L743" s="35">
        <f>IF(B743="","",L742+I743)</f>
        <v>0</v>
      </c>
      <c r="M743" s="32">
        <f>IF(B743="","",IF(AND('Mortgage Calculator'!$D$21/'Mortgage Calculator'!$D$6&gt;0.8,E743/'Mortgage Calculator'!$D$6&gt;0.78),ROUND('Mortgage Calculator'!$D$21*'Mortgage Calculator'!$D$15/12,2),0))</f>
        <v>0</v>
      </c>
      <c r="N743" s="36">
        <f>IF(B743="","",1-K743/'Mortgage Calculator'!$D$6)</f>
        <v>0</v>
      </c>
    </row>
    <row r="744" spans="2:14">
      <c r="B744" s="30">
        <f>IF(B743="","",IF(K743&gt;0.005,B743+1,""))</f>
        <v>0</v>
      </c>
      <c r="C744" s="31">
        <f>IF(B744="","",EDATE('Mortgage Calculator'!$D$10,B744-1))</f>
        <v>0</v>
      </c>
      <c r="D744" s="30">
        <f>IF(B744="","",INT((B744-1)/12)+1)</f>
        <v>0</v>
      </c>
      <c r="E744" s="32">
        <f>IF(B744="","",K743)</f>
        <v>0</v>
      </c>
      <c r="F744" s="32">
        <f>IF(B744="","",IF(B744&gt;='Mortgage Calculator'!$D$22,E744+I744,MIN('Mortgage Calculator'!$D$23,E744+I744)))</f>
        <v>0</v>
      </c>
      <c r="G744" s="33"/>
      <c r="H744" s="32">
        <f>IF(B744="","",MAX(0,MIN('Mortgage Calculator'!$D$17+N(G744),E744+I744-F744)))</f>
        <v>0</v>
      </c>
      <c r="I744" s="32">
        <f>IF(B744="","",ROUND(E744*'Mortgage Calculator'!$D$8/12,2))</f>
        <v>0</v>
      </c>
      <c r="J744" s="32">
        <f>IF(B744="","",F744+H744-I744)</f>
        <v>0</v>
      </c>
      <c r="K744" s="34">
        <f>IF(B744="","",ROUND(E744-J744,2))</f>
        <v>0</v>
      </c>
      <c r="L744" s="35">
        <f>IF(B744="","",L743+I744)</f>
        <v>0</v>
      </c>
      <c r="M744" s="32">
        <f>IF(B744="","",IF(AND('Mortgage Calculator'!$D$21/'Mortgage Calculator'!$D$6&gt;0.8,E744/'Mortgage Calculator'!$D$6&gt;0.78),ROUND('Mortgage Calculator'!$D$21*'Mortgage Calculator'!$D$15/12,2),0))</f>
        <v>0</v>
      </c>
      <c r="N744" s="36">
        <f>IF(B744="","",1-K744/'Mortgage Calculator'!$D$6)</f>
        <v>0</v>
      </c>
    </row>
    <row r="745" spans="2:14">
      <c r="B745" s="30">
        <f>IF(B744="","",IF(K744&gt;0.005,B744+1,""))</f>
        <v>0</v>
      </c>
      <c r="C745" s="31">
        <f>IF(B745="","",EDATE('Mortgage Calculator'!$D$10,B745-1))</f>
        <v>0</v>
      </c>
      <c r="D745" s="30">
        <f>IF(B745="","",INT((B745-1)/12)+1)</f>
        <v>0</v>
      </c>
      <c r="E745" s="32">
        <f>IF(B745="","",K744)</f>
        <v>0</v>
      </c>
      <c r="F745" s="32">
        <f>IF(B745="","",IF(B745&gt;='Mortgage Calculator'!$D$22,E745+I745,MIN('Mortgage Calculator'!$D$23,E745+I745)))</f>
        <v>0</v>
      </c>
      <c r="G745" s="33"/>
      <c r="H745" s="32">
        <f>IF(B745="","",MAX(0,MIN('Mortgage Calculator'!$D$17+N(G745),E745+I745-F745)))</f>
        <v>0</v>
      </c>
      <c r="I745" s="32">
        <f>IF(B745="","",ROUND(E745*'Mortgage Calculator'!$D$8/12,2))</f>
        <v>0</v>
      </c>
      <c r="J745" s="32">
        <f>IF(B745="","",F745+H745-I745)</f>
        <v>0</v>
      </c>
      <c r="K745" s="34">
        <f>IF(B745="","",ROUND(E745-J745,2))</f>
        <v>0</v>
      </c>
      <c r="L745" s="35">
        <f>IF(B745="","",L744+I745)</f>
        <v>0</v>
      </c>
      <c r="M745" s="32">
        <f>IF(B745="","",IF(AND('Mortgage Calculator'!$D$21/'Mortgage Calculator'!$D$6&gt;0.8,E745/'Mortgage Calculator'!$D$6&gt;0.78),ROUND('Mortgage Calculator'!$D$21*'Mortgage Calculator'!$D$15/12,2),0))</f>
        <v>0</v>
      </c>
      <c r="N745" s="36">
        <f>IF(B745="","",1-K745/'Mortgage Calculator'!$D$6)</f>
        <v>0</v>
      </c>
    </row>
    <row r="746" spans="2:14">
      <c r="B746" s="30">
        <f>IF(B745="","",IF(K745&gt;0.005,B745+1,""))</f>
        <v>0</v>
      </c>
      <c r="C746" s="31">
        <f>IF(B746="","",EDATE('Mortgage Calculator'!$D$10,B746-1))</f>
        <v>0</v>
      </c>
      <c r="D746" s="30">
        <f>IF(B746="","",INT((B746-1)/12)+1)</f>
        <v>0</v>
      </c>
      <c r="E746" s="32">
        <f>IF(B746="","",K745)</f>
        <v>0</v>
      </c>
      <c r="F746" s="32">
        <f>IF(B746="","",IF(B746&gt;='Mortgage Calculator'!$D$22,E746+I746,MIN('Mortgage Calculator'!$D$23,E746+I746)))</f>
        <v>0</v>
      </c>
      <c r="G746" s="33"/>
      <c r="H746" s="32">
        <f>IF(B746="","",MAX(0,MIN('Mortgage Calculator'!$D$17+N(G746),E746+I746-F746)))</f>
        <v>0</v>
      </c>
      <c r="I746" s="32">
        <f>IF(B746="","",ROUND(E746*'Mortgage Calculator'!$D$8/12,2))</f>
        <v>0</v>
      </c>
      <c r="J746" s="32">
        <f>IF(B746="","",F746+H746-I746)</f>
        <v>0</v>
      </c>
      <c r="K746" s="34">
        <f>IF(B746="","",ROUND(E746-J746,2))</f>
        <v>0</v>
      </c>
      <c r="L746" s="35">
        <f>IF(B746="","",L745+I746)</f>
        <v>0</v>
      </c>
      <c r="M746" s="32">
        <f>IF(B746="","",IF(AND('Mortgage Calculator'!$D$21/'Mortgage Calculator'!$D$6&gt;0.8,E746/'Mortgage Calculator'!$D$6&gt;0.78),ROUND('Mortgage Calculator'!$D$21*'Mortgage Calculator'!$D$15/12,2),0))</f>
        <v>0</v>
      </c>
      <c r="N746" s="36">
        <f>IF(B746="","",1-K746/'Mortgage Calculator'!$D$6)</f>
        <v>0</v>
      </c>
    </row>
    <row r="747" spans="2:14">
      <c r="B747" s="30">
        <f>IF(B746="","",IF(K746&gt;0.005,B746+1,""))</f>
        <v>0</v>
      </c>
      <c r="C747" s="31">
        <f>IF(B747="","",EDATE('Mortgage Calculator'!$D$10,B747-1))</f>
        <v>0</v>
      </c>
      <c r="D747" s="30">
        <f>IF(B747="","",INT((B747-1)/12)+1)</f>
        <v>0</v>
      </c>
      <c r="E747" s="32">
        <f>IF(B747="","",K746)</f>
        <v>0</v>
      </c>
      <c r="F747" s="32">
        <f>IF(B747="","",IF(B747&gt;='Mortgage Calculator'!$D$22,E747+I747,MIN('Mortgage Calculator'!$D$23,E747+I747)))</f>
        <v>0</v>
      </c>
      <c r="G747" s="33"/>
      <c r="H747" s="32">
        <f>IF(B747="","",MAX(0,MIN('Mortgage Calculator'!$D$17+N(G747),E747+I747-F747)))</f>
        <v>0</v>
      </c>
      <c r="I747" s="32">
        <f>IF(B747="","",ROUND(E747*'Mortgage Calculator'!$D$8/12,2))</f>
        <v>0</v>
      </c>
      <c r="J747" s="32">
        <f>IF(B747="","",F747+H747-I747)</f>
        <v>0</v>
      </c>
      <c r="K747" s="34">
        <f>IF(B747="","",ROUND(E747-J747,2))</f>
        <v>0</v>
      </c>
      <c r="L747" s="35">
        <f>IF(B747="","",L746+I747)</f>
        <v>0</v>
      </c>
      <c r="M747" s="32">
        <f>IF(B747="","",IF(AND('Mortgage Calculator'!$D$21/'Mortgage Calculator'!$D$6&gt;0.8,E747/'Mortgage Calculator'!$D$6&gt;0.78),ROUND('Mortgage Calculator'!$D$21*'Mortgage Calculator'!$D$15/12,2),0))</f>
        <v>0</v>
      </c>
      <c r="N747" s="36">
        <f>IF(B747="","",1-K747/'Mortgage Calculator'!$D$6)</f>
        <v>0</v>
      </c>
    </row>
    <row r="748" spans="2:14">
      <c r="B748" s="30">
        <f>IF(B747="","",IF(K747&gt;0.005,B747+1,""))</f>
        <v>0</v>
      </c>
      <c r="C748" s="31">
        <f>IF(B748="","",EDATE('Mortgage Calculator'!$D$10,B748-1))</f>
        <v>0</v>
      </c>
      <c r="D748" s="30">
        <f>IF(B748="","",INT((B748-1)/12)+1)</f>
        <v>0</v>
      </c>
      <c r="E748" s="32">
        <f>IF(B748="","",K747)</f>
        <v>0</v>
      </c>
      <c r="F748" s="32">
        <f>IF(B748="","",IF(B748&gt;='Mortgage Calculator'!$D$22,E748+I748,MIN('Mortgage Calculator'!$D$23,E748+I748)))</f>
        <v>0</v>
      </c>
      <c r="G748" s="33"/>
      <c r="H748" s="32">
        <f>IF(B748="","",MAX(0,MIN('Mortgage Calculator'!$D$17+N(G748),E748+I748-F748)))</f>
        <v>0</v>
      </c>
      <c r="I748" s="32">
        <f>IF(B748="","",ROUND(E748*'Mortgage Calculator'!$D$8/12,2))</f>
        <v>0</v>
      </c>
      <c r="J748" s="32">
        <f>IF(B748="","",F748+H748-I748)</f>
        <v>0</v>
      </c>
      <c r="K748" s="34">
        <f>IF(B748="","",ROUND(E748-J748,2))</f>
        <v>0</v>
      </c>
      <c r="L748" s="35">
        <f>IF(B748="","",L747+I748)</f>
        <v>0</v>
      </c>
      <c r="M748" s="32">
        <f>IF(B748="","",IF(AND('Mortgage Calculator'!$D$21/'Mortgage Calculator'!$D$6&gt;0.8,E748/'Mortgage Calculator'!$D$6&gt;0.78),ROUND('Mortgage Calculator'!$D$21*'Mortgage Calculator'!$D$15/12,2),0))</f>
        <v>0</v>
      </c>
      <c r="N748" s="36">
        <f>IF(B748="","",1-K748/'Mortgage Calculator'!$D$6)</f>
        <v>0</v>
      </c>
    </row>
    <row r="749" spans="2:14">
      <c r="B749" s="30">
        <f>IF(B748="","",IF(K748&gt;0.005,B748+1,""))</f>
        <v>0</v>
      </c>
      <c r="C749" s="31">
        <f>IF(B749="","",EDATE('Mortgage Calculator'!$D$10,B749-1))</f>
        <v>0</v>
      </c>
      <c r="D749" s="30">
        <f>IF(B749="","",INT((B749-1)/12)+1)</f>
        <v>0</v>
      </c>
      <c r="E749" s="32">
        <f>IF(B749="","",K748)</f>
        <v>0</v>
      </c>
      <c r="F749" s="32">
        <f>IF(B749="","",IF(B749&gt;='Mortgage Calculator'!$D$22,E749+I749,MIN('Mortgage Calculator'!$D$23,E749+I749)))</f>
        <v>0</v>
      </c>
      <c r="G749" s="33"/>
      <c r="H749" s="32">
        <f>IF(B749="","",MAX(0,MIN('Mortgage Calculator'!$D$17+N(G749),E749+I749-F749)))</f>
        <v>0</v>
      </c>
      <c r="I749" s="32">
        <f>IF(B749="","",ROUND(E749*'Mortgage Calculator'!$D$8/12,2))</f>
        <v>0</v>
      </c>
      <c r="J749" s="32">
        <f>IF(B749="","",F749+H749-I749)</f>
        <v>0</v>
      </c>
      <c r="K749" s="34">
        <f>IF(B749="","",ROUND(E749-J749,2))</f>
        <v>0</v>
      </c>
      <c r="L749" s="35">
        <f>IF(B749="","",L748+I749)</f>
        <v>0</v>
      </c>
      <c r="M749" s="32">
        <f>IF(B749="","",IF(AND('Mortgage Calculator'!$D$21/'Mortgage Calculator'!$D$6&gt;0.8,E749/'Mortgage Calculator'!$D$6&gt;0.78),ROUND('Mortgage Calculator'!$D$21*'Mortgage Calculator'!$D$15/12,2),0))</f>
        <v>0</v>
      </c>
      <c r="N749" s="36">
        <f>IF(B749="","",1-K749/'Mortgage Calculator'!$D$6)</f>
        <v>0</v>
      </c>
    </row>
    <row r="750" spans="2:14">
      <c r="B750" s="30">
        <f>IF(B749="","",IF(K749&gt;0.005,B749+1,""))</f>
        <v>0</v>
      </c>
      <c r="C750" s="31">
        <f>IF(B750="","",EDATE('Mortgage Calculator'!$D$10,B750-1))</f>
        <v>0</v>
      </c>
      <c r="D750" s="30">
        <f>IF(B750="","",INT((B750-1)/12)+1)</f>
        <v>0</v>
      </c>
      <c r="E750" s="32">
        <f>IF(B750="","",K749)</f>
        <v>0</v>
      </c>
      <c r="F750" s="32">
        <f>IF(B750="","",IF(B750&gt;='Mortgage Calculator'!$D$22,E750+I750,MIN('Mortgage Calculator'!$D$23,E750+I750)))</f>
        <v>0</v>
      </c>
      <c r="G750" s="33"/>
      <c r="H750" s="32">
        <f>IF(B750="","",MAX(0,MIN('Mortgage Calculator'!$D$17+N(G750),E750+I750-F750)))</f>
        <v>0</v>
      </c>
      <c r="I750" s="32">
        <f>IF(B750="","",ROUND(E750*'Mortgage Calculator'!$D$8/12,2))</f>
        <v>0</v>
      </c>
      <c r="J750" s="32">
        <f>IF(B750="","",F750+H750-I750)</f>
        <v>0</v>
      </c>
      <c r="K750" s="34">
        <f>IF(B750="","",ROUND(E750-J750,2))</f>
        <v>0</v>
      </c>
      <c r="L750" s="35">
        <f>IF(B750="","",L749+I750)</f>
        <v>0</v>
      </c>
      <c r="M750" s="32">
        <f>IF(B750="","",IF(AND('Mortgage Calculator'!$D$21/'Mortgage Calculator'!$D$6&gt;0.8,E750/'Mortgage Calculator'!$D$6&gt;0.78),ROUND('Mortgage Calculator'!$D$21*'Mortgage Calculator'!$D$15/12,2),0))</f>
        <v>0</v>
      </c>
      <c r="N750" s="36">
        <f>IF(B750="","",1-K750/'Mortgage Calculator'!$D$6)</f>
        <v>0</v>
      </c>
    </row>
    <row r="751" spans="2:14">
      <c r="B751" s="30">
        <f>IF(B750="","",IF(K750&gt;0.005,B750+1,""))</f>
        <v>0</v>
      </c>
      <c r="C751" s="31">
        <f>IF(B751="","",EDATE('Mortgage Calculator'!$D$10,B751-1))</f>
        <v>0</v>
      </c>
      <c r="D751" s="30">
        <f>IF(B751="","",INT((B751-1)/12)+1)</f>
        <v>0</v>
      </c>
      <c r="E751" s="32">
        <f>IF(B751="","",K750)</f>
        <v>0</v>
      </c>
      <c r="F751" s="32">
        <f>IF(B751="","",IF(B751&gt;='Mortgage Calculator'!$D$22,E751+I751,MIN('Mortgage Calculator'!$D$23,E751+I751)))</f>
        <v>0</v>
      </c>
      <c r="G751" s="33"/>
      <c r="H751" s="32">
        <f>IF(B751="","",MAX(0,MIN('Mortgage Calculator'!$D$17+N(G751),E751+I751-F751)))</f>
        <v>0</v>
      </c>
      <c r="I751" s="32">
        <f>IF(B751="","",ROUND(E751*'Mortgage Calculator'!$D$8/12,2))</f>
        <v>0</v>
      </c>
      <c r="J751" s="32">
        <f>IF(B751="","",F751+H751-I751)</f>
        <v>0</v>
      </c>
      <c r="K751" s="34">
        <f>IF(B751="","",ROUND(E751-J751,2))</f>
        <v>0</v>
      </c>
      <c r="L751" s="35">
        <f>IF(B751="","",L750+I751)</f>
        <v>0</v>
      </c>
      <c r="M751" s="32">
        <f>IF(B751="","",IF(AND('Mortgage Calculator'!$D$21/'Mortgage Calculator'!$D$6&gt;0.8,E751/'Mortgage Calculator'!$D$6&gt;0.78),ROUND('Mortgage Calculator'!$D$21*'Mortgage Calculator'!$D$15/12,2),0))</f>
        <v>0</v>
      </c>
      <c r="N751" s="36">
        <f>IF(B751="","",1-K751/'Mortgage Calculator'!$D$6)</f>
        <v>0</v>
      </c>
    </row>
    <row r="752" spans="2:14">
      <c r="B752" s="30">
        <f>IF(B751="","",IF(K751&gt;0.005,B751+1,""))</f>
        <v>0</v>
      </c>
      <c r="C752" s="31">
        <f>IF(B752="","",EDATE('Mortgage Calculator'!$D$10,B752-1))</f>
        <v>0</v>
      </c>
      <c r="D752" s="30">
        <f>IF(B752="","",INT((B752-1)/12)+1)</f>
        <v>0</v>
      </c>
      <c r="E752" s="32">
        <f>IF(B752="","",K751)</f>
        <v>0</v>
      </c>
      <c r="F752" s="32">
        <f>IF(B752="","",IF(B752&gt;='Mortgage Calculator'!$D$22,E752+I752,MIN('Mortgage Calculator'!$D$23,E752+I752)))</f>
        <v>0</v>
      </c>
      <c r="G752" s="33"/>
      <c r="H752" s="32">
        <f>IF(B752="","",MAX(0,MIN('Mortgage Calculator'!$D$17+N(G752),E752+I752-F752)))</f>
        <v>0</v>
      </c>
      <c r="I752" s="32">
        <f>IF(B752="","",ROUND(E752*'Mortgage Calculator'!$D$8/12,2))</f>
        <v>0</v>
      </c>
      <c r="J752" s="32">
        <f>IF(B752="","",F752+H752-I752)</f>
        <v>0</v>
      </c>
      <c r="K752" s="34">
        <f>IF(B752="","",ROUND(E752-J752,2))</f>
        <v>0</v>
      </c>
      <c r="L752" s="35">
        <f>IF(B752="","",L751+I752)</f>
        <v>0</v>
      </c>
      <c r="M752" s="32">
        <f>IF(B752="","",IF(AND('Mortgage Calculator'!$D$21/'Mortgage Calculator'!$D$6&gt;0.8,E752/'Mortgage Calculator'!$D$6&gt;0.78),ROUND('Mortgage Calculator'!$D$21*'Mortgage Calculator'!$D$15/12,2),0))</f>
        <v>0</v>
      </c>
      <c r="N752" s="36">
        <f>IF(B752="","",1-K752/'Mortgage Calculator'!$D$6)</f>
        <v>0</v>
      </c>
    </row>
    <row r="753" spans="2:14">
      <c r="B753" s="30">
        <f>IF(B752="","",IF(K752&gt;0.005,B752+1,""))</f>
        <v>0</v>
      </c>
      <c r="C753" s="31">
        <f>IF(B753="","",EDATE('Mortgage Calculator'!$D$10,B753-1))</f>
        <v>0</v>
      </c>
      <c r="D753" s="30">
        <f>IF(B753="","",INT((B753-1)/12)+1)</f>
        <v>0</v>
      </c>
      <c r="E753" s="32">
        <f>IF(B753="","",K752)</f>
        <v>0</v>
      </c>
      <c r="F753" s="32">
        <f>IF(B753="","",IF(B753&gt;='Mortgage Calculator'!$D$22,E753+I753,MIN('Mortgage Calculator'!$D$23,E753+I753)))</f>
        <v>0</v>
      </c>
      <c r="G753" s="33"/>
      <c r="H753" s="32">
        <f>IF(B753="","",MAX(0,MIN('Mortgage Calculator'!$D$17+N(G753),E753+I753-F753)))</f>
        <v>0</v>
      </c>
      <c r="I753" s="32">
        <f>IF(B753="","",ROUND(E753*'Mortgage Calculator'!$D$8/12,2))</f>
        <v>0</v>
      </c>
      <c r="J753" s="32">
        <f>IF(B753="","",F753+H753-I753)</f>
        <v>0</v>
      </c>
      <c r="K753" s="34">
        <f>IF(B753="","",ROUND(E753-J753,2))</f>
        <v>0</v>
      </c>
      <c r="L753" s="35">
        <f>IF(B753="","",L752+I753)</f>
        <v>0</v>
      </c>
      <c r="M753" s="32">
        <f>IF(B753="","",IF(AND('Mortgage Calculator'!$D$21/'Mortgage Calculator'!$D$6&gt;0.8,E753/'Mortgage Calculator'!$D$6&gt;0.78),ROUND('Mortgage Calculator'!$D$21*'Mortgage Calculator'!$D$15/12,2),0))</f>
        <v>0</v>
      </c>
      <c r="N753" s="36">
        <f>IF(B753="","",1-K753/'Mortgage Calculator'!$D$6)</f>
        <v>0</v>
      </c>
    </row>
    <row r="754" spans="2:14">
      <c r="B754" s="30">
        <f>IF(B753="","",IF(K753&gt;0.005,B753+1,""))</f>
        <v>0</v>
      </c>
      <c r="C754" s="31">
        <f>IF(B754="","",EDATE('Mortgage Calculator'!$D$10,B754-1))</f>
        <v>0</v>
      </c>
      <c r="D754" s="30">
        <f>IF(B754="","",INT((B754-1)/12)+1)</f>
        <v>0</v>
      </c>
      <c r="E754" s="32">
        <f>IF(B754="","",K753)</f>
        <v>0</v>
      </c>
      <c r="F754" s="32">
        <f>IF(B754="","",IF(B754&gt;='Mortgage Calculator'!$D$22,E754+I754,MIN('Mortgage Calculator'!$D$23,E754+I754)))</f>
        <v>0</v>
      </c>
      <c r="G754" s="33"/>
      <c r="H754" s="32">
        <f>IF(B754="","",MAX(0,MIN('Mortgage Calculator'!$D$17+N(G754),E754+I754-F754)))</f>
        <v>0</v>
      </c>
      <c r="I754" s="32">
        <f>IF(B754="","",ROUND(E754*'Mortgage Calculator'!$D$8/12,2))</f>
        <v>0</v>
      </c>
      <c r="J754" s="32">
        <f>IF(B754="","",F754+H754-I754)</f>
        <v>0</v>
      </c>
      <c r="K754" s="34">
        <f>IF(B754="","",ROUND(E754-J754,2))</f>
        <v>0</v>
      </c>
      <c r="L754" s="35">
        <f>IF(B754="","",L753+I754)</f>
        <v>0</v>
      </c>
      <c r="M754" s="32">
        <f>IF(B754="","",IF(AND('Mortgage Calculator'!$D$21/'Mortgage Calculator'!$D$6&gt;0.8,E754/'Mortgage Calculator'!$D$6&gt;0.78),ROUND('Mortgage Calculator'!$D$21*'Mortgage Calculator'!$D$15/12,2),0))</f>
        <v>0</v>
      </c>
      <c r="N754" s="36">
        <f>IF(B754="","",1-K754/'Mortgage Calculator'!$D$6)</f>
        <v>0</v>
      </c>
    </row>
    <row r="755" spans="2:14">
      <c r="B755" s="30">
        <f>IF(B754="","",IF(K754&gt;0.005,B754+1,""))</f>
        <v>0</v>
      </c>
      <c r="C755" s="31">
        <f>IF(B755="","",EDATE('Mortgage Calculator'!$D$10,B755-1))</f>
        <v>0</v>
      </c>
      <c r="D755" s="30">
        <f>IF(B755="","",INT((B755-1)/12)+1)</f>
        <v>0</v>
      </c>
      <c r="E755" s="32">
        <f>IF(B755="","",K754)</f>
        <v>0</v>
      </c>
      <c r="F755" s="32">
        <f>IF(B755="","",IF(B755&gt;='Mortgage Calculator'!$D$22,E755+I755,MIN('Mortgage Calculator'!$D$23,E755+I755)))</f>
        <v>0</v>
      </c>
      <c r="G755" s="33"/>
      <c r="H755" s="32">
        <f>IF(B755="","",MAX(0,MIN('Mortgage Calculator'!$D$17+N(G755),E755+I755-F755)))</f>
        <v>0</v>
      </c>
      <c r="I755" s="32">
        <f>IF(B755="","",ROUND(E755*'Mortgage Calculator'!$D$8/12,2))</f>
        <v>0</v>
      </c>
      <c r="J755" s="32">
        <f>IF(B755="","",F755+H755-I755)</f>
        <v>0</v>
      </c>
      <c r="K755" s="34">
        <f>IF(B755="","",ROUND(E755-J755,2))</f>
        <v>0</v>
      </c>
      <c r="L755" s="35">
        <f>IF(B755="","",L754+I755)</f>
        <v>0</v>
      </c>
      <c r="M755" s="32">
        <f>IF(B755="","",IF(AND('Mortgage Calculator'!$D$21/'Mortgage Calculator'!$D$6&gt;0.8,E755/'Mortgage Calculator'!$D$6&gt;0.78),ROUND('Mortgage Calculator'!$D$21*'Mortgage Calculator'!$D$15/12,2),0))</f>
        <v>0</v>
      </c>
      <c r="N755" s="36">
        <f>IF(B755="","",1-K755/'Mortgage Calculator'!$D$6)</f>
        <v>0</v>
      </c>
    </row>
    <row r="756" spans="2:14">
      <c r="B756" s="30">
        <f>IF(B755="","",IF(K755&gt;0.005,B755+1,""))</f>
        <v>0</v>
      </c>
      <c r="C756" s="31">
        <f>IF(B756="","",EDATE('Mortgage Calculator'!$D$10,B756-1))</f>
        <v>0</v>
      </c>
      <c r="D756" s="30">
        <f>IF(B756="","",INT((B756-1)/12)+1)</f>
        <v>0</v>
      </c>
      <c r="E756" s="32">
        <f>IF(B756="","",K755)</f>
        <v>0</v>
      </c>
      <c r="F756" s="32">
        <f>IF(B756="","",IF(B756&gt;='Mortgage Calculator'!$D$22,E756+I756,MIN('Mortgage Calculator'!$D$23,E756+I756)))</f>
        <v>0</v>
      </c>
      <c r="G756" s="33"/>
      <c r="H756" s="32">
        <f>IF(B756="","",MAX(0,MIN('Mortgage Calculator'!$D$17+N(G756),E756+I756-F756)))</f>
        <v>0</v>
      </c>
      <c r="I756" s="32">
        <f>IF(B756="","",ROUND(E756*'Mortgage Calculator'!$D$8/12,2))</f>
        <v>0</v>
      </c>
      <c r="J756" s="32">
        <f>IF(B756="","",F756+H756-I756)</f>
        <v>0</v>
      </c>
      <c r="K756" s="34">
        <f>IF(B756="","",ROUND(E756-J756,2))</f>
        <v>0</v>
      </c>
      <c r="L756" s="35">
        <f>IF(B756="","",L755+I756)</f>
        <v>0</v>
      </c>
      <c r="M756" s="32">
        <f>IF(B756="","",IF(AND('Mortgage Calculator'!$D$21/'Mortgage Calculator'!$D$6&gt;0.8,E756/'Mortgage Calculator'!$D$6&gt;0.78),ROUND('Mortgage Calculator'!$D$21*'Mortgage Calculator'!$D$15/12,2),0))</f>
        <v>0</v>
      </c>
      <c r="N756" s="36">
        <f>IF(B756="","",1-K756/'Mortgage Calculator'!$D$6)</f>
        <v>0</v>
      </c>
    </row>
    <row r="757" spans="2:14">
      <c r="B757" s="30">
        <f>IF(B756="","",IF(K756&gt;0.005,B756+1,""))</f>
        <v>0</v>
      </c>
      <c r="C757" s="31">
        <f>IF(B757="","",EDATE('Mortgage Calculator'!$D$10,B757-1))</f>
        <v>0</v>
      </c>
      <c r="D757" s="30">
        <f>IF(B757="","",INT((B757-1)/12)+1)</f>
        <v>0</v>
      </c>
      <c r="E757" s="32">
        <f>IF(B757="","",K756)</f>
        <v>0</v>
      </c>
      <c r="F757" s="32">
        <f>IF(B757="","",IF(B757&gt;='Mortgage Calculator'!$D$22,E757+I757,MIN('Mortgage Calculator'!$D$23,E757+I757)))</f>
        <v>0</v>
      </c>
      <c r="G757" s="33"/>
      <c r="H757" s="32">
        <f>IF(B757="","",MAX(0,MIN('Mortgage Calculator'!$D$17+N(G757),E757+I757-F757)))</f>
        <v>0</v>
      </c>
      <c r="I757" s="32">
        <f>IF(B757="","",ROUND(E757*'Mortgage Calculator'!$D$8/12,2))</f>
        <v>0</v>
      </c>
      <c r="J757" s="32">
        <f>IF(B757="","",F757+H757-I757)</f>
        <v>0</v>
      </c>
      <c r="K757" s="34">
        <f>IF(B757="","",ROUND(E757-J757,2))</f>
        <v>0</v>
      </c>
      <c r="L757" s="35">
        <f>IF(B757="","",L756+I757)</f>
        <v>0</v>
      </c>
      <c r="M757" s="32">
        <f>IF(B757="","",IF(AND('Mortgage Calculator'!$D$21/'Mortgage Calculator'!$D$6&gt;0.8,E757/'Mortgage Calculator'!$D$6&gt;0.78),ROUND('Mortgage Calculator'!$D$21*'Mortgage Calculator'!$D$15/12,2),0))</f>
        <v>0</v>
      </c>
      <c r="N757" s="36">
        <f>IF(B757="","",1-K757/'Mortgage Calculator'!$D$6)</f>
        <v>0</v>
      </c>
    </row>
    <row r="758" spans="2:14">
      <c r="B758" s="30">
        <f>IF(B757="","",IF(K757&gt;0.005,B757+1,""))</f>
        <v>0</v>
      </c>
      <c r="C758" s="31">
        <f>IF(B758="","",EDATE('Mortgage Calculator'!$D$10,B758-1))</f>
        <v>0</v>
      </c>
      <c r="D758" s="30">
        <f>IF(B758="","",INT((B758-1)/12)+1)</f>
        <v>0</v>
      </c>
      <c r="E758" s="32">
        <f>IF(B758="","",K757)</f>
        <v>0</v>
      </c>
      <c r="F758" s="32">
        <f>IF(B758="","",IF(B758&gt;='Mortgage Calculator'!$D$22,E758+I758,MIN('Mortgage Calculator'!$D$23,E758+I758)))</f>
        <v>0</v>
      </c>
      <c r="G758" s="33"/>
      <c r="H758" s="32">
        <f>IF(B758="","",MAX(0,MIN('Mortgage Calculator'!$D$17+N(G758),E758+I758-F758)))</f>
        <v>0</v>
      </c>
      <c r="I758" s="32">
        <f>IF(B758="","",ROUND(E758*'Mortgage Calculator'!$D$8/12,2))</f>
        <v>0</v>
      </c>
      <c r="J758" s="32">
        <f>IF(B758="","",F758+H758-I758)</f>
        <v>0</v>
      </c>
      <c r="K758" s="34">
        <f>IF(B758="","",ROUND(E758-J758,2))</f>
        <v>0</v>
      </c>
      <c r="L758" s="35">
        <f>IF(B758="","",L757+I758)</f>
        <v>0</v>
      </c>
      <c r="M758" s="32">
        <f>IF(B758="","",IF(AND('Mortgage Calculator'!$D$21/'Mortgage Calculator'!$D$6&gt;0.8,E758/'Mortgage Calculator'!$D$6&gt;0.78),ROUND('Mortgage Calculator'!$D$21*'Mortgage Calculator'!$D$15/12,2),0))</f>
        <v>0</v>
      </c>
      <c r="N758" s="36">
        <f>IF(B758="","",1-K758/'Mortgage Calculator'!$D$6)</f>
        <v>0</v>
      </c>
    </row>
    <row r="759" spans="2:14">
      <c r="B759" s="30">
        <f>IF(B758="","",IF(K758&gt;0.005,B758+1,""))</f>
        <v>0</v>
      </c>
      <c r="C759" s="31">
        <f>IF(B759="","",EDATE('Mortgage Calculator'!$D$10,B759-1))</f>
        <v>0</v>
      </c>
      <c r="D759" s="30">
        <f>IF(B759="","",INT((B759-1)/12)+1)</f>
        <v>0</v>
      </c>
      <c r="E759" s="32">
        <f>IF(B759="","",K758)</f>
        <v>0</v>
      </c>
      <c r="F759" s="32">
        <f>IF(B759="","",IF(B759&gt;='Mortgage Calculator'!$D$22,E759+I759,MIN('Mortgage Calculator'!$D$23,E759+I759)))</f>
        <v>0</v>
      </c>
      <c r="G759" s="33"/>
      <c r="H759" s="32">
        <f>IF(B759="","",MAX(0,MIN('Mortgage Calculator'!$D$17+N(G759),E759+I759-F759)))</f>
        <v>0</v>
      </c>
      <c r="I759" s="32">
        <f>IF(B759="","",ROUND(E759*'Mortgage Calculator'!$D$8/12,2))</f>
        <v>0</v>
      </c>
      <c r="J759" s="32">
        <f>IF(B759="","",F759+H759-I759)</f>
        <v>0</v>
      </c>
      <c r="K759" s="34">
        <f>IF(B759="","",ROUND(E759-J759,2))</f>
        <v>0</v>
      </c>
      <c r="L759" s="35">
        <f>IF(B759="","",L758+I759)</f>
        <v>0</v>
      </c>
      <c r="M759" s="32">
        <f>IF(B759="","",IF(AND('Mortgage Calculator'!$D$21/'Mortgage Calculator'!$D$6&gt;0.8,E759/'Mortgage Calculator'!$D$6&gt;0.78),ROUND('Mortgage Calculator'!$D$21*'Mortgage Calculator'!$D$15/12,2),0))</f>
        <v>0</v>
      </c>
      <c r="N759" s="36">
        <f>IF(B759="","",1-K759/'Mortgage Calculator'!$D$6)</f>
        <v>0</v>
      </c>
    </row>
    <row r="760" spans="2:14">
      <c r="B760" s="30">
        <f>IF(B759="","",IF(K759&gt;0.005,B759+1,""))</f>
        <v>0</v>
      </c>
      <c r="C760" s="31">
        <f>IF(B760="","",EDATE('Mortgage Calculator'!$D$10,B760-1))</f>
        <v>0</v>
      </c>
      <c r="D760" s="30">
        <f>IF(B760="","",INT((B760-1)/12)+1)</f>
        <v>0</v>
      </c>
      <c r="E760" s="32">
        <f>IF(B760="","",K759)</f>
        <v>0</v>
      </c>
      <c r="F760" s="32">
        <f>IF(B760="","",IF(B760&gt;='Mortgage Calculator'!$D$22,E760+I760,MIN('Mortgage Calculator'!$D$23,E760+I760)))</f>
        <v>0</v>
      </c>
      <c r="G760" s="33"/>
      <c r="H760" s="32">
        <f>IF(B760="","",MAX(0,MIN('Mortgage Calculator'!$D$17+N(G760),E760+I760-F760)))</f>
        <v>0</v>
      </c>
      <c r="I760" s="32">
        <f>IF(B760="","",ROUND(E760*'Mortgage Calculator'!$D$8/12,2))</f>
        <v>0</v>
      </c>
      <c r="J760" s="32">
        <f>IF(B760="","",F760+H760-I760)</f>
        <v>0</v>
      </c>
      <c r="K760" s="34">
        <f>IF(B760="","",ROUND(E760-J760,2))</f>
        <v>0</v>
      </c>
      <c r="L760" s="35">
        <f>IF(B760="","",L759+I760)</f>
        <v>0</v>
      </c>
      <c r="M760" s="32">
        <f>IF(B760="","",IF(AND('Mortgage Calculator'!$D$21/'Mortgage Calculator'!$D$6&gt;0.8,E760/'Mortgage Calculator'!$D$6&gt;0.78),ROUND('Mortgage Calculator'!$D$21*'Mortgage Calculator'!$D$15/12,2),0))</f>
        <v>0</v>
      </c>
      <c r="N760" s="36">
        <f>IF(B760="","",1-K760/'Mortgage Calculator'!$D$6)</f>
        <v>0</v>
      </c>
    </row>
    <row r="761" spans="2:14">
      <c r="B761" s="30">
        <f>IF(B760="","",IF(K760&gt;0.005,B760+1,""))</f>
        <v>0</v>
      </c>
      <c r="C761" s="31">
        <f>IF(B761="","",EDATE('Mortgage Calculator'!$D$10,B761-1))</f>
        <v>0</v>
      </c>
      <c r="D761" s="30">
        <f>IF(B761="","",INT((B761-1)/12)+1)</f>
        <v>0</v>
      </c>
      <c r="E761" s="32">
        <f>IF(B761="","",K760)</f>
        <v>0</v>
      </c>
      <c r="F761" s="32">
        <f>IF(B761="","",IF(B761&gt;='Mortgage Calculator'!$D$22,E761+I761,MIN('Mortgage Calculator'!$D$23,E761+I761)))</f>
        <v>0</v>
      </c>
      <c r="G761" s="33"/>
      <c r="H761" s="32">
        <f>IF(B761="","",MAX(0,MIN('Mortgage Calculator'!$D$17+N(G761),E761+I761-F761)))</f>
        <v>0</v>
      </c>
      <c r="I761" s="32">
        <f>IF(B761="","",ROUND(E761*'Mortgage Calculator'!$D$8/12,2))</f>
        <v>0</v>
      </c>
      <c r="J761" s="32">
        <f>IF(B761="","",F761+H761-I761)</f>
        <v>0</v>
      </c>
      <c r="K761" s="34">
        <f>IF(B761="","",ROUND(E761-J761,2))</f>
        <v>0</v>
      </c>
      <c r="L761" s="35">
        <f>IF(B761="","",L760+I761)</f>
        <v>0</v>
      </c>
      <c r="M761" s="32">
        <f>IF(B761="","",IF(AND('Mortgage Calculator'!$D$21/'Mortgage Calculator'!$D$6&gt;0.8,E761/'Mortgage Calculator'!$D$6&gt;0.78),ROUND('Mortgage Calculator'!$D$21*'Mortgage Calculator'!$D$15/12,2),0))</f>
        <v>0</v>
      </c>
      <c r="N761" s="36">
        <f>IF(B761="","",1-K761/'Mortgage Calculator'!$D$6)</f>
        <v>0</v>
      </c>
    </row>
    <row r="762" spans="2:14">
      <c r="B762" s="30">
        <f>IF(B761="","",IF(K761&gt;0.005,B761+1,""))</f>
        <v>0</v>
      </c>
      <c r="C762" s="31">
        <f>IF(B762="","",EDATE('Mortgage Calculator'!$D$10,B762-1))</f>
        <v>0</v>
      </c>
      <c r="D762" s="30">
        <f>IF(B762="","",INT((B762-1)/12)+1)</f>
        <v>0</v>
      </c>
      <c r="E762" s="32">
        <f>IF(B762="","",K761)</f>
        <v>0</v>
      </c>
      <c r="F762" s="32">
        <f>IF(B762="","",IF(B762&gt;='Mortgage Calculator'!$D$22,E762+I762,MIN('Mortgage Calculator'!$D$23,E762+I762)))</f>
        <v>0</v>
      </c>
      <c r="G762" s="33"/>
      <c r="H762" s="32">
        <f>IF(B762="","",MAX(0,MIN('Mortgage Calculator'!$D$17+N(G762),E762+I762-F762)))</f>
        <v>0</v>
      </c>
      <c r="I762" s="32">
        <f>IF(B762="","",ROUND(E762*'Mortgage Calculator'!$D$8/12,2))</f>
        <v>0</v>
      </c>
      <c r="J762" s="32">
        <f>IF(B762="","",F762+H762-I762)</f>
        <v>0</v>
      </c>
      <c r="K762" s="34">
        <f>IF(B762="","",ROUND(E762-J762,2))</f>
        <v>0</v>
      </c>
      <c r="L762" s="35">
        <f>IF(B762="","",L761+I762)</f>
        <v>0</v>
      </c>
      <c r="M762" s="32">
        <f>IF(B762="","",IF(AND('Mortgage Calculator'!$D$21/'Mortgage Calculator'!$D$6&gt;0.8,E762/'Mortgage Calculator'!$D$6&gt;0.78),ROUND('Mortgage Calculator'!$D$21*'Mortgage Calculator'!$D$15/12,2),0))</f>
        <v>0</v>
      </c>
      <c r="N762" s="36">
        <f>IF(B762="","",1-K762/'Mortgage Calculator'!$D$6)</f>
        <v>0</v>
      </c>
    </row>
    <row r="763" spans="2:14">
      <c r="B763" s="30">
        <f>IF(B762="","",IF(K762&gt;0.005,B762+1,""))</f>
        <v>0</v>
      </c>
      <c r="C763" s="31">
        <f>IF(B763="","",EDATE('Mortgage Calculator'!$D$10,B763-1))</f>
        <v>0</v>
      </c>
      <c r="D763" s="30">
        <f>IF(B763="","",INT((B763-1)/12)+1)</f>
        <v>0</v>
      </c>
      <c r="E763" s="32">
        <f>IF(B763="","",K762)</f>
        <v>0</v>
      </c>
      <c r="F763" s="32">
        <f>IF(B763="","",IF(B763&gt;='Mortgage Calculator'!$D$22,E763+I763,MIN('Mortgage Calculator'!$D$23,E763+I763)))</f>
        <v>0</v>
      </c>
      <c r="G763" s="33"/>
      <c r="H763" s="32">
        <f>IF(B763="","",MAX(0,MIN('Mortgage Calculator'!$D$17+N(G763),E763+I763-F763)))</f>
        <v>0</v>
      </c>
      <c r="I763" s="32">
        <f>IF(B763="","",ROUND(E763*'Mortgage Calculator'!$D$8/12,2))</f>
        <v>0</v>
      </c>
      <c r="J763" s="32">
        <f>IF(B763="","",F763+H763-I763)</f>
        <v>0</v>
      </c>
      <c r="K763" s="34">
        <f>IF(B763="","",ROUND(E763-J763,2))</f>
        <v>0</v>
      </c>
      <c r="L763" s="35">
        <f>IF(B763="","",L762+I763)</f>
        <v>0</v>
      </c>
      <c r="M763" s="32">
        <f>IF(B763="","",IF(AND('Mortgage Calculator'!$D$21/'Mortgage Calculator'!$D$6&gt;0.8,E763/'Mortgage Calculator'!$D$6&gt;0.78),ROUND('Mortgage Calculator'!$D$21*'Mortgage Calculator'!$D$15/12,2),0))</f>
        <v>0</v>
      </c>
      <c r="N763" s="36">
        <f>IF(B763="","",1-K763/'Mortgage Calculator'!$D$6)</f>
        <v>0</v>
      </c>
    </row>
    <row r="764" spans="2:14">
      <c r="B764" s="30">
        <f>IF(B763="","",IF(K763&gt;0.005,B763+1,""))</f>
        <v>0</v>
      </c>
      <c r="C764" s="31">
        <f>IF(B764="","",EDATE('Mortgage Calculator'!$D$10,B764-1))</f>
        <v>0</v>
      </c>
      <c r="D764" s="30">
        <f>IF(B764="","",INT((B764-1)/12)+1)</f>
        <v>0</v>
      </c>
      <c r="E764" s="32">
        <f>IF(B764="","",K763)</f>
        <v>0</v>
      </c>
      <c r="F764" s="32">
        <f>IF(B764="","",IF(B764&gt;='Mortgage Calculator'!$D$22,E764+I764,MIN('Mortgage Calculator'!$D$23,E764+I764)))</f>
        <v>0</v>
      </c>
      <c r="G764" s="33"/>
      <c r="H764" s="32">
        <f>IF(B764="","",MAX(0,MIN('Mortgage Calculator'!$D$17+N(G764),E764+I764-F764)))</f>
        <v>0</v>
      </c>
      <c r="I764" s="32">
        <f>IF(B764="","",ROUND(E764*'Mortgage Calculator'!$D$8/12,2))</f>
        <v>0</v>
      </c>
      <c r="J764" s="32">
        <f>IF(B764="","",F764+H764-I764)</f>
        <v>0</v>
      </c>
      <c r="K764" s="34">
        <f>IF(B764="","",ROUND(E764-J764,2))</f>
        <v>0</v>
      </c>
      <c r="L764" s="35">
        <f>IF(B764="","",L763+I764)</f>
        <v>0</v>
      </c>
      <c r="M764" s="32">
        <f>IF(B764="","",IF(AND('Mortgage Calculator'!$D$21/'Mortgage Calculator'!$D$6&gt;0.8,E764/'Mortgage Calculator'!$D$6&gt;0.78),ROUND('Mortgage Calculator'!$D$21*'Mortgage Calculator'!$D$15/12,2),0))</f>
        <v>0</v>
      </c>
      <c r="N764" s="36">
        <f>IF(B764="","",1-K764/'Mortgage Calculator'!$D$6)</f>
        <v>0</v>
      </c>
    </row>
    <row r="765" spans="2:14">
      <c r="B765" s="30">
        <f>IF(B764="","",IF(K764&gt;0.005,B764+1,""))</f>
        <v>0</v>
      </c>
      <c r="C765" s="31">
        <f>IF(B765="","",EDATE('Mortgage Calculator'!$D$10,B765-1))</f>
        <v>0</v>
      </c>
      <c r="D765" s="30">
        <f>IF(B765="","",INT((B765-1)/12)+1)</f>
        <v>0</v>
      </c>
      <c r="E765" s="32">
        <f>IF(B765="","",K764)</f>
        <v>0</v>
      </c>
      <c r="F765" s="32">
        <f>IF(B765="","",IF(B765&gt;='Mortgage Calculator'!$D$22,E765+I765,MIN('Mortgage Calculator'!$D$23,E765+I765)))</f>
        <v>0</v>
      </c>
      <c r="G765" s="33"/>
      <c r="H765" s="32">
        <f>IF(B765="","",MAX(0,MIN('Mortgage Calculator'!$D$17+N(G765),E765+I765-F765)))</f>
        <v>0</v>
      </c>
      <c r="I765" s="32">
        <f>IF(B765="","",ROUND(E765*'Mortgage Calculator'!$D$8/12,2))</f>
        <v>0</v>
      </c>
      <c r="J765" s="32">
        <f>IF(B765="","",F765+H765-I765)</f>
        <v>0</v>
      </c>
      <c r="K765" s="34">
        <f>IF(B765="","",ROUND(E765-J765,2))</f>
        <v>0</v>
      </c>
      <c r="L765" s="35">
        <f>IF(B765="","",L764+I765)</f>
        <v>0</v>
      </c>
      <c r="M765" s="32">
        <f>IF(B765="","",IF(AND('Mortgage Calculator'!$D$21/'Mortgage Calculator'!$D$6&gt;0.8,E765/'Mortgage Calculator'!$D$6&gt;0.78),ROUND('Mortgage Calculator'!$D$21*'Mortgage Calculator'!$D$15/12,2),0))</f>
        <v>0</v>
      </c>
      <c r="N765" s="36">
        <f>IF(B765="","",1-K765/'Mortgage Calculator'!$D$6)</f>
        <v>0</v>
      </c>
    </row>
    <row r="766" spans="2:14">
      <c r="B766" s="30">
        <f>IF(B765="","",IF(K765&gt;0.005,B765+1,""))</f>
        <v>0</v>
      </c>
      <c r="C766" s="31">
        <f>IF(B766="","",EDATE('Mortgage Calculator'!$D$10,B766-1))</f>
        <v>0</v>
      </c>
      <c r="D766" s="30">
        <f>IF(B766="","",INT((B766-1)/12)+1)</f>
        <v>0</v>
      </c>
      <c r="E766" s="32">
        <f>IF(B766="","",K765)</f>
        <v>0</v>
      </c>
      <c r="F766" s="32">
        <f>IF(B766="","",IF(B766&gt;='Mortgage Calculator'!$D$22,E766+I766,MIN('Mortgage Calculator'!$D$23,E766+I766)))</f>
        <v>0</v>
      </c>
      <c r="G766" s="33"/>
      <c r="H766" s="32">
        <f>IF(B766="","",MAX(0,MIN('Mortgage Calculator'!$D$17+N(G766),E766+I766-F766)))</f>
        <v>0</v>
      </c>
      <c r="I766" s="32">
        <f>IF(B766="","",ROUND(E766*'Mortgage Calculator'!$D$8/12,2))</f>
        <v>0</v>
      </c>
      <c r="J766" s="32">
        <f>IF(B766="","",F766+H766-I766)</f>
        <v>0</v>
      </c>
      <c r="K766" s="34">
        <f>IF(B766="","",ROUND(E766-J766,2))</f>
        <v>0</v>
      </c>
      <c r="L766" s="35">
        <f>IF(B766="","",L765+I766)</f>
        <v>0</v>
      </c>
      <c r="M766" s="32">
        <f>IF(B766="","",IF(AND('Mortgage Calculator'!$D$21/'Mortgage Calculator'!$D$6&gt;0.8,E766/'Mortgage Calculator'!$D$6&gt;0.78),ROUND('Mortgage Calculator'!$D$21*'Mortgage Calculator'!$D$15/12,2),0))</f>
        <v>0</v>
      </c>
      <c r="N766" s="36">
        <f>IF(B766="","",1-K766/'Mortgage Calculator'!$D$6)</f>
        <v>0</v>
      </c>
    </row>
    <row r="767" spans="2:14">
      <c r="B767" s="30">
        <f>IF(B766="","",IF(K766&gt;0.005,B766+1,""))</f>
        <v>0</v>
      </c>
      <c r="C767" s="31">
        <f>IF(B767="","",EDATE('Mortgage Calculator'!$D$10,B767-1))</f>
        <v>0</v>
      </c>
      <c r="D767" s="30">
        <f>IF(B767="","",INT((B767-1)/12)+1)</f>
        <v>0</v>
      </c>
      <c r="E767" s="32">
        <f>IF(B767="","",K766)</f>
        <v>0</v>
      </c>
      <c r="F767" s="32">
        <f>IF(B767="","",IF(B767&gt;='Mortgage Calculator'!$D$22,E767+I767,MIN('Mortgage Calculator'!$D$23,E767+I767)))</f>
        <v>0</v>
      </c>
      <c r="G767" s="33"/>
      <c r="H767" s="32">
        <f>IF(B767="","",MAX(0,MIN('Mortgage Calculator'!$D$17+N(G767),E767+I767-F767)))</f>
        <v>0</v>
      </c>
      <c r="I767" s="32">
        <f>IF(B767="","",ROUND(E767*'Mortgage Calculator'!$D$8/12,2))</f>
        <v>0</v>
      </c>
      <c r="J767" s="32">
        <f>IF(B767="","",F767+H767-I767)</f>
        <v>0</v>
      </c>
      <c r="K767" s="34">
        <f>IF(B767="","",ROUND(E767-J767,2))</f>
        <v>0</v>
      </c>
      <c r="L767" s="35">
        <f>IF(B767="","",L766+I767)</f>
        <v>0</v>
      </c>
      <c r="M767" s="32">
        <f>IF(B767="","",IF(AND('Mortgage Calculator'!$D$21/'Mortgage Calculator'!$D$6&gt;0.8,E767/'Mortgage Calculator'!$D$6&gt;0.78),ROUND('Mortgage Calculator'!$D$21*'Mortgage Calculator'!$D$15/12,2),0))</f>
        <v>0</v>
      </c>
      <c r="N767" s="36">
        <f>IF(B767="","",1-K767/'Mortgage Calculator'!$D$6)</f>
        <v>0</v>
      </c>
    </row>
    <row r="768" spans="2:14">
      <c r="B768" s="30">
        <f>IF(B767="","",IF(K767&gt;0.005,B767+1,""))</f>
        <v>0</v>
      </c>
      <c r="C768" s="31">
        <f>IF(B768="","",EDATE('Mortgage Calculator'!$D$10,B768-1))</f>
        <v>0</v>
      </c>
      <c r="D768" s="30">
        <f>IF(B768="","",INT((B768-1)/12)+1)</f>
        <v>0</v>
      </c>
      <c r="E768" s="32">
        <f>IF(B768="","",K767)</f>
        <v>0</v>
      </c>
      <c r="F768" s="32">
        <f>IF(B768="","",IF(B768&gt;='Mortgage Calculator'!$D$22,E768+I768,MIN('Mortgage Calculator'!$D$23,E768+I768)))</f>
        <v>0</v>
      </c>
      <c r="G768" s="33"/>
      <c r="H768" s="32">
        <f>IF(B768="","",MAX(0,MIN('Mortgage Calculator'!$D$17+N(G768),E768+I768-F768)))</f>
        <v>0</v>
      </c>
      <c r="I768" s="32">
        <f>IF(B768="","",ROUND(E768*'Mortgage Calculator'!$D$8/12,2))</f>
        <v>0</v>
      </c>
      <c r="J768" s="32">
        <f>IF(B768="","",F768+H768-I768)</f>
        <v>0</v>
      </c>
      <c r="K768" s="34">
        <f>IF(B768="","",ROUND(E768-J768,2))</f>
        <v>0</v>
      </c>
      <c r="L768" s="35">
        <f>IF(B768="","",L767+I768)</f>
        <v>0</v>
      </c>
      <c r="M768" s="32">
        <f>IF(B768="","",IF(AND('Mortgage Calculator'!$D$21/'Mortgage Calculator'!$D$6&gt;0.8,E768/'Mortgage Calculator'!$D$6&gt;0.78),ROUND('Mortgage Calculator'!$D$21*'Mortgage Calculator'!$D$15/12,2),0))</f>
        <v>0</v>
      </c>
      <c r="N768" s="36">
        <f>IF(B768="","",1-K768/'Mortgage Calculator'!$D$6)</f>
        <v>0</v>
      </c>
    </row>
    <row r="769" spans="2:14">
      <c r="B769" s="30">
        <f>IF(B768="","",IF(K768&gt;0.005,B768+1,""))</f>
        <v>0</v>
      </c>
      <c r="C769" s="31">
        <f>IF(B769="","",EDATE('Mortgage Calculator'!$D$10,B769-1))</f>
        <v>0</v>
      </c>
      <c r="D769" s="30">
        <f>IF(B769="","",INT((B769-1)/12)+1)</f>
        <v>0</v>
      </c>
      <c r="E769" s="32">
        <f>IF(B769="","",K768)</f>
        <v>0</v>
      </c>
      <c r="F769" s="32">
        <f>IF(B769="","",IF(B769&gt;='Mortgage Calculator'!$D$22,E769+I769,MIN('Mortgage Calculator'!$D$23,E769+I769)))</f>
        <v>0</v>
      </c>
      <c r="G769" s="33"/>
      <c r="H769" s="32">
        <f>IF(B769="","",MAX(0,MIN('Mortgage Calculator'!$D$17+N(G769),E769+I769-F769)))</f>
        <v>0</v>
      </c>
      <c r="I769" s="32">
        <f>IF(B769="","",ROUND(E769*'Mortgage Calculator'!$D$8/12,2))</f>
        <v>0</v>
      </c>
      <c r="J769" s="32">
        <f>IF(B769="","",F769+H769-I769)</f>
        <v>0</v>
      </c>
      <c r="K769" s="34">
        <f>IF(B769="","",ROUND(E769-J769,2))</f>
        <v>0</v>
      </c>
      <c r="L769" s="35">
        <f>IF(B769="","",L768+I769)</f>
        <v>0</v>
      </c>
      <c r="M769" s="32">
        <f>IF(B769="","",IF(AND('Mortgage Calculator'!$D$21/'Mortgage Calculator'!$D$6&gt;0.8,E769/'Mortgage Calculator'!$D$6&gt;0.78),ROUND('Mortgage Calculator'!$D$21*'Mortgage Calculator'!$D$15/12,2),0))</f>
        <v>0</v>
      </c>
      <c r="N769" s="36">
        <f>IF(B769="","",1-K769/'Mortgage Calculator'!$D$6)</f>
        <v>0</v>
      </c>
    </row>
    <row r="770" spans="2:14">
      <c r="B770" s="30">
        <f>IF(B769="","",IF(K769&gt;0.005,B769+1,""))</f>
        <v>0</v>
      </c>
      <c r="C770" s="31">
        <f>IF(B770="","",EDATE('Mortgage Calculator'!$D$10,B770-1))</f>
        <v>0</v>
      </c>
      <c r="D770" s="30">
        <f>IF(B770="","",INT((B770-1)/12)+1)</f>
        <v>0</v>
      </c>
      <c r="E770" s="32">
        <f>IF(B770="","",K769)</f>
        <v>0</v>
      </c>
      <c r="F770" s="32">
        <f>IF(B770="","",IF(B770&gt;='Mortgage Calculator'!$D$22,E770+I770,MIN('Mortgage Calculator'!$D$23,E770+I770)))</f>
        <v>0</v>
      </c>
      <c r="G770" s="33"/>
      <c r="H770" s="32">
        <f>IF(B770="","",MAX(0,MIN('Mortgage Calculator'!$D$17+N(G770),E770+I770-F770)))</f>
        <v>0</v>
      </c>
      <c r="I770" s="32">
        <f>IF(B770="","",ROUND(E770*'Mortgage Calculator'!$D$8/12,2))</f>
        <v>0</v>
      </c>
      <c r="J770" s="32">
        <f>IF(B770="","",F770+H770-I770)</f>
        <v>0</v>
      </c>
      <c r="K770" s="34">
        <f>IF(B770="","",ROUND(E770-J770,2))</f>
        <v>0</v>
      </c>
      <c r="L770" s="35">
        <f>IF(B770="","",L769+I770)</f>
        <v>0</v>
      </c>
      <c r="M770" s="32">
        <f>IF(B770="","",IF(AND('Mortgage Calculator'!$D$21/'Mortgage Calculator'!$D$6&gt;0.8,E770/'Mortgage Calculator'!$D$6&gt;0.78),ROUND('Mortgage Calculator'!$D$21*'Mortgage Calculator'!$D$15/12,2),0))</f>
        <v>0</v>
      </c>
      <c r="N770" s="36">
        <f>IF(B770="","",1-K770/'Mortgage Calculator'!$D$6)</f>
        <v>0</v>
      </c>
    </row>
    <row r="771" spans="2:14">
      <c r="B771" s="30">
        <f>IF(B770="","",IF(K770&gt;0.005,B770+1,""))</f>
        <v>0</v>
      </c>
      <c r="C771" s="31">
        <f>IF(B771="","",EDATE('Mortgage Calculator'!$D$10,B771-1))</f>
        <v>0</v>
      </c>
      <c r="D771" s="30">
        <f>IF(B771="","",INT((B771-1)/12)+1)</f>
        <v>0</v>
      </c>
      <c r="E771" s="32">
        <f>IF(B771="","",K770)</f>
        <v>0</v>
      </c>
      <c r="F771" s="32">
        <f>IF(B771="","",IF(B771&gt;='Mortgage Calculator'!$D$22,E771+I771,MIN('Mortgage Calculator'!$D$23,E771+I771)))</f>
        <v>0</v>
      </c>
      <c r="G771" s="33"/>
      <c r="H771" s="32">
        <f>IF(B771="","",MAX(0,MIN('Mortgage Calculator'!$D$17+N(G771),E771+I771-F771)))</f>
        <v>0</v>
      </c>
      <c r="I771" s="32">
        <f>IF(B771="","",ROUND(E771*'Mortgage Calculator'!$D$8/12,2))</f>
        <v>0</v>
      </c>
      <c r="J771" s="32">
        <f>IF(B771="","",F771+H771-I771)</f>
        <v>0</v>
      </c>
      <c r="K771" s="34">
        <f>IF(B771="","",ROUND(E771-J771,2))</f>
        <v>0</v>
      </c>
      <c r="L771" s="35">
        <f>IF(B771="","",L770+I771)</f>
        <v>0</v>
      </c>
      <c r="M771" s="32">
        <f>IF(B771="","",IF(AND('Mortgage Calculator'!$D$21/'Mortgage Calculator'!$D$6&gt;0.8,E771/'Mortgage Calculator'!$D$6&gt;0.78),ROUND('Mortgage Calculator'!$D$21*'Mortgage Calculator'!$D$15/12,2),0))</f>
        <v>0</v>
      </c>
      <c r="N771" s="36">
        <f>IF(B771="","",1-K771/'Mortgage Calculator'!$D$6)</f>
        <v>0</v>
      </c>
    </row>
    <row r="772" spans="2:14">
      <c r="B772" s="30">
        <f>IF(B771="","",IF(K771&gt;0.005,B771+1,""))</f>
        <v>0</v>
      </c>
      <c r="C772" s="31">
        <f>IF(B772="","",EDATE('Mortgage Calculator'!$D$10,B772-1))</f>
        <v>0</v>
      </c>
      <c r="D772" s="30">
        <f>IF(B772="","",INT((B772-1)/12)+1)</f>
        <v>0</v>
      </c>
      <c r="E772" s="32">
        <f>IF(B772="","",K771)</f>
        <v>0</v>
      </c>
      <c r="F772" s="32">
        <f>IF(B772="","",IF(B772&gt;='Mortgage Calculator'!$D$22,E772+I772,MIN('Mortgage Calculator'!$D$23,E772+I772)))</f>
        <v>0</v>
      </c>
      <c r="G772" s="33"/>
      <c r="H772" s="32">
        <f>IF(B772="","",MAX(0,MIN('Mortgage Calculator'!$D$17+N(G772),E772+I772-F772)))</f>
        <v>0</v>
      </c>
      <c r="I772" s="32">
        <f>IF(B772="","",ROUND(E772*'Mortgage Calculator'!$D$8/12,2))</f>
        <v>0</v>
      </c>
      <c r="J772" s="32">
        <f>IF(B772="","",F772+H772-I772)</f>
        <v>0</v>
      </c>
      <c r="K772" s="34">
        <f>IF(B772="","",ROUND(E772-J772,2))</f>
        <v>0</v>
      </c>
      <c r="L772" s="35">
        <f>IF(B772="","",L771+I772)</f>
        <v>0</v>
      </c>
      <c r="M772" s="32">
        <f>IF(B772="","",IF(AND('Mortgage Calculator'!$D$21/'Mortgage Calculator'!$D$6&gt;0.8,E772/'Mortgage Calculator'!$D$6&gt;0.78),ROUND('Mortgage Calculator'!$D$21*'Mortgage Calculator'!$D$15/12,2),0))</f>
        <v>0</v>
      </c>
      <c r="N772" s="36">
        <f>IF(B772="","",1-K772/'Mortgage Calculator'!$D$6)</f>
        <v>0</v>
      </c>
    </row>
    <row r="773" spans="2:14">
      <c r="B773" s="30">
        <f>IF(B772="","",IF(K772&gt;0.005,B772+1,""))</f>
        <v>0</v>
      </c>
      <c r="C773" s="31">
        <f>IF(B773="","",EDATE('Mortgage Calculator'!$D$10,B773-1))</f>
        <v>0</v>
      </c>
      <c r="D773" s="30">
        <f>IF(B773="","",INT((B773-1)/12)+1)</f>
        <v>0</v>
      </c>
      <c r="E773" s="32">
        <f>IF(B773="","",K772)</f>
        <v>0</v>
      </c>
      <c r="F773" s="32">
        <f>IF(B773="","",IF(B773&gt;='Mortgage Calculator'!$D$22,E773+I773,MIN('Mortgage Calculator'!$D$23,E773+I773)))</f>
        <v>0</v>
      </c>
      <c r="G773" s="33"/>
      <c r="H773" s="32">
        <f>IF(B773="","",MAX(0,MIN('Mortgage Calculator'!$D$17+N(G773),E773+I773-F773)))</f>
        <v>0</v>
      </c>
      <c r="I773" s="32">
        <f>IF(B773="","",ROUND(E773*'Mortgage Calculator'!$D$8/12,2))</f>
        <v>0</v>
      </c>
      <c r="J773" s="32">
        <f>IF(B773="","",F773+H773-I773)</f>
        <v>0</v>
      </c>
      <c r="K773" s="34">
        <f>IF(B773="","",ROUND(E773-J773,2))</f>
        <v>0</v>
      </c>
      <c r="L773" s="35">
        <f>IF(B773="","",L772+I773)</f>
        <v>0</v>
      </c>
      <c r="M773" s="32">
        <f>IF(B773="","",IF(AND('Mortgage Calculator'!$D$21/'Mortgage Calculator'!$D$6&gt;0.8,E773/'Mortgage Calculator'!$D$6&gt;0.78),ROUND('Mortgage Calculator'!$D$21*'Mortgage Calculator'!$D$15/12,2),0))</f>
        <v>0</v>
      </c>
      <c r="N773" s="36">
        <f>IF(B773="","",1-K773/'Mortgage Calculator'!$D$6)</f>
        <v>0</v>
      </c>
    </row>
    <row r="774" spans="2:14">
      <c r="B774" s="30">
        <f>IF(B773="","",IF(K773&gt;0.005,B773+1,""))</f>
        <v>0</v>
      </c>
      <c r="C774" s="31">
        <f>IF(B774="","",EDATE('Mortgage Calculator'!$D$10,B774-1))</f>
        <v>0</v>
      </c>
      <c r="D774" s="30">
        <f>IF(B774="","",INT((B774-1)/12)+1)</f>
        <v>0</v>
      </c>
      <c r="E774" s="32">
        <f>IF(B774="","",K773)</f>
        <v>0</v>
      </c>
      <c r="F774" s="32">
        <f>IF(B774="","",IF(B774&gt;='Mortgage Calculator'!$D$22,E774+I774,MIN('Mortgage Calculator'!$D$23,E774+I774)))</f>
        <v>0</v>
      </c>
      <c r="G774" s="33"/>
      <c r="H774" s="32">
        <f>IF(B774="","",MAX(0,MIN('Mortgage Calculator'!$D$17+N(G774),E774+I774-F774)))</f>
        <v>0</v>
      </c>
      <c r="I774" s="32">
        <f>IF(B774="","",ROUND(E774*'Mortgage Calculator'!$D$8/12,2))</f>
        <v>0</v>
      </c>
      <c r="J774" s="32">
        <f>IF(B774="","",F774+H774-I774)</f>
        <v>0</v>
      </c>
      <c r="K774" s="34">
        <f>IF(B774="","",ROUND(E774-J774,2))</f>
        <v>0</v>
      </c>
      <c r="L774" s="35">
        <f>IF(B774="","",L773+I774)</f>
        <v>0</v>
      </c>
      <c r="M774" s="32">
        <f>IF(B774="","",IF(AND('Mortgage Calculator'!$D$21/'Mortgage Calculator'!$D$6&gt;0.8,E774/'Mortgage Calculator'!$D$6&gt;0.78),ROUND('Mortgage Calculator'!$D$21*'Mortgage Calculator'!$D$15/12,2),0))</f>
        <v>0</v>
      </c>
      <c r="N774" s="36">
        <f>IF(B774="","",1-K774/'Mortgage Calculator'!$D$6)</f>
        <v>0</v>
      </c>
    </row>
    <row r="775" spans="2:14">
      <c r="B775" s="30">
        <f>IF(B774="","",IF(K774&gt;0.005,B774+1,""))</f>
        <v>0</v>
      </c>
      <c r="C775" s="31">
        <f>IF(B775="","",EDATE('Mortgage Calculator'!$D$10,B775-1))</f>
        <v>0</v>
      </c>
      <c r="D775" s="30">
        <f>IF(B775="","",INT((B775-1)/12)+1)</f>
        <v>0</v>
      </c>
      <c r="E775" s="32">
        <f>IF(B775="","",K774)</f>
        <v>0</v>
      </c>
      <c r="F775" s="32">
        <f>IF(B775="","",IF(B775&gt;='Mortgage Calculator'!$D$22,E775+I775,MIN('Mortgage Calculator'!$D$23,E775+I775)))</f>
        <v>0</v>
      </c>
      <c r="G775" s="33"/>
      <c r="H775" s="32">
        <f>IF(B775="","",MAX(0,MIN('Mortgage Calculator'!$D$17+N(G775),E775+I775-F775)))</f>
        <v>0</v>
      </c>
      <c r="I775" s="32">
        <f>IF(B775="","",ROUND(E775*'Mortgage Calculator'!$D$8/12,2))</f>
        <v>0</v>
      </c>
      <c r="J775" s="32">
        <f>IF(B775="","",F775+H775-I775)</f>
        <v>0</v>
      </c>
      <c r="K775" s="34">
        <f>IF(B775="","",ROUND(E775-J775,2))</f>
        <v>0</v>
      </c>
      <c r="L775" s="35">
        <f>IF(B775="","",L774+I775)</f>
        <v>0</v>
      </c>
      <c r="M775" s="32">
        <f>IF(B775="","",IF(AND('Mortgage Calculator'!$D$21/'Mortgage Calculator'!$D$6&gt;0.8,E775/'Mortgage Calculator'!$D$6&gt;0.78),ROUND('Mortgage Calculator'!$D$21*'Mortgage Calculator'!$D$15/12,2),0))</f>
        <v>0</v>
      </c>
      <c r="N775" s="36">
        <f>IF(B775="","",1-K775/'Mortgage Calculator'!$D$6)</f>
        <v>0</v>
      </c>
    </row>
    <row r="776" spans="2:14">
      <c r="B776" s="30">
        <f>IF(B775="","",IF(K775&gt;0.005,B775+1,""))</f>
        <v>0</v>
      </c>
      <c r="C776" s="31">
        <f>IF(B776="","",EDATE('Mortgage Calculator'!$D$10,B776-1))</f>
        <v>0</v>
      </c>
      <c r="D776" s="30">
        <f>IF(B776="","",INT((B776-1)/12)+1)</f>
        <v>0</v>
      </c>
      <c r="E776" s="32">
        <f>IF(B776="","",K775)</f>
        <v>0</v>
      </c>
      <c r="F776" s="32">
        <f>IF(B776="","",IF(B776&gt;='Mortgage Calculator'!$D$22,E776+I776,MIN('Mortgage Calculator'!$D$23,E776+I776)))</f>
        <v>0</v>
      </c>
      <c r="G776" s="33"/>
      <c r="H776" s="32">
        <f>IF(B776="","",MAX(0,MIN('Mortgage Calculator'!$D$17+N(G776),E776+I776-F776)))</f>
        <v>0</v>
      </c>
      <c r="I776" s="32">
        <f>IF(B776="","",ROUND(E776*'Mortgage Calculator'!$D$8/12,2))</f>
        <v>0</v>
      </c>
      <c r="J776" s="32">
        <f>IF(B776="","",F776+H776-I776)</f>
        <v>0</v>
      </c>
      <c r="K776" s="34">
        <f>IF(B776="","",ROUND(E776-J776,2))</f>
        <v>0</v>
      </c>
      <c r="L776" s="35">
        <f>IF(B776="","",L775+I776)</f>
        <v>0</v>
      </c>
      <c r="M776" s="32">
        <f>IF(B776="","",IF(AND('Mortgage Calculator'!$D$21/'Mortgage Calculator'!$D$6&gt;0.8,E776/'Mortgage Calculator'!$D$6&gt;0.78),ROUND('Mortgage Calculator'!$D$21*'Mortgage Calculator'!$D$15/12,2),0))</f>
        <v>0</v>
      </c>
      <c r="N776" s="36">
        <f>IF(B776="","",1-K776/'Mortgage Calculator'!$D$6)</f>
        <v>0</v>
      </c>
    </row>
    <row r="777" spans="2:14">
      <c r="B777" s="30">
        <f>IF(B776="","",IF(K776&gt;0.005,B776+1,""))</f>
        <v>0</v>
      </c>
      <c r="C777" s="31">
        <f>IF(B777="","",EDATE('Mortgage Calculator'!$D$10,B777-1))</f>
        <v>0</v>
      </c>
      <c r="D777" s="30">
        <f>IF(B777="","",INT((B777-1)/12)+1)</f>
        <v>0</v>
      </c>
      <c r="E777" s="32">
        <f>IF(B777="","",K776)</f>
        <v>0</v>
      </c>
      <c r="F777" s="32">
        <f>IF(B777="","",IF(B777&gt;='Mortgage Calculator'!$D$22,E777+I777,MIN('Mortgage Calculator'!$D$23,E777+I777)))</f>
        <v>0</v>
      </c>
      <c r="G777" s="33"/>
      <c r="H777" s="32">
        <f>IF(B777="","",MAX(0,MIN('Mortgage Calculator'!$D$17+N(G777),E777+I777-F777)))</f>
        <v>0</v>
      </c>
      <c r="I777" s="32">
        <f>IF(B777="","",ROUND(E777*'Mortgage Calculator'!$D$8/12,2))</f>
        <v>0</v>
      </c>
      <c r="J777" s="32">
        <f>IF(B777="","",F777+H777-I777)</f>
        <v>0</v>
      </c>
      <c r="K777" s="34">
        <f>IF(B777="","",ROUND(E777-J777,2))</f>
        <v>0</v>
      </c>
      <c r="L777" s="35">
        <f>IF(B777="","",L776+I777)</f>
        <v>0</v>
      </c>
      <c r="M777" s="32">
        <f>IF(B777="","",IF(AND('Mortgage Calculator'!$D$21/'Mortgage Calculator'!$D$6&gt;0.8,E777/'Mortgage Calculator'!$D$6&gt;0.78),ROUND('Mortgage Calculator'!$D$21*'Mortgage Calculator'!$D$15/12,2),0))</f>
        <v>0</v>
      </c>
      <c r="N777" s="36">
        <f>IF(B777="","",1-K777/'Mortgage Calculator'!$D$6)</f>
        <v>0</v>
      </c>
    </row>
    <row r="778" spans="2:14">
      <c r="B778" s="30">
        <f>IF(B777="","",IF(K777&gt;0.005,B777+1,""))</f>
        <v>0</v>
      </c>
      <c r="C778" s="31">
        <f>IF(B778="","",EDATE('Mortgage Calculator'!$D$10,B778-1))</f>
        <v>0</v>
      </c>
      <c r="D778" s="30">
        <f>IF(B778="","",INT((B778-1)/12)+1)</f>
        <v>0</v>
      </c>
      <c r="E778" s="32">
        <f>IF(B778="","",K777)</f>
        <v>0</v>
      </c>
      <c r="F778" s="32">
        <f>IF(B778="","",IF(B778&gt;='Mortgage Calculator'!$D$22,E778+I778,MIN('Mortgage Calculator'!$D$23,E778+I778)))</f>
        <v>0</v>
      </c>
      <c r="G778" s="33"/>
      <c r="H778" s="32">
        <f>IF(B778="","",MAX(0,MIN('Mortgage Calculator'!$D$17+N(G778),E778+I778-F778)))</f>
        <v>0</v>
      </c>
      <c r="I778" s="32">
        <f>IF(B778="","",ROUND(E778*'Mortgage Calculator'!$D$8/12,2))</f>
        <v>0</v>
      </c>
      <c r="J778" s="32">
        <f>IF(B778="","",F778+H778-I778)</f>
        <v>0</v>
      </c>
      <c r="K778" s="34">
        <f>IF(B778="","",ROUND(E778-J778,2))</f>
        <v>0</v>
      </c>
      <c r="L778" s="35">
        <f>IF(B778="","",L777+I778)</f>
        <v>0</v>
      </c>
      <c r="M778" s="32">
        <f>IF(B778="","",IF(AND('Mortgage Calculator'!$D$21/'Mortgage Calculator'!$D$6&gt;0.8,E778/'Mortgage Calculator'!$D$6&gt;0.78),ROUND('Mortgage Calculator'!$D$21*'Mortgage Calculator'!$D$15/12,2),0))</f>
        <v>0</v>
      </c>
      <c r="N778" s="36">
        <f>IF(B778="","",1-K778/'Mortgage Calculator'!$D$6)</f>
        <v>0</v>
      </c>
    </row>
    <row r="779" spans="2:14">
      <c r="B779" s="30">
        <f>IF(B778="","",IF(K778&gt;0.005,B778+1,""))</f>
        <v>0</v>
      </c>
      <c r="C779" s="31">
        <f>IF(B779="","",EDATE('Mortgage Calculator'!$D$10,B779-1))</f>
        <v>0</v>
      </c>
      <c r="D779" s="30">
        <f>IF(B779="","",INT((B779-1)/12)+1)</f>
        <v>0</v>
      </c>
      <c r="E779" s="32">
        <f>IF(B779="","",K778)</f>
        <v>0</v>
      </c>
      <c r="F779" s="32">
        <f>IF(B779="","",IF(B779&gt;='Mortgage Calculator'!$D$22,E779+I779,MIN('Mortgage Calculator'!$D$23,E779+I779)))</f>
        <v>0</v>
      </c>
      <c r="G779" s="33"/>
      <c r="H779" s="32">
        <f>IF(B779="","",MAX(0,MIN('Mortgage Calculator'!$D$17+N(G779),E779+I779-F779)))</f>
        <v>0</v>
      </c>
      <c r="I779" s="32">
        <f>IF(B779="","",ROUND(E779*'Mortgage Calculator'!$D$8/12,2))</f>
        <v>0</v>
      </c>
      <c r="J779" s="32">
        <f>IF(B779="","",F779+H779-I779)</f>
        <v>0</v>
      </c>
      <c r="K779" s="34">
        <f>IF(B779="","",ROUND(E779-J779,2))</f>
        <v>0</v>
      </c>
      <c r="L779" s="35">
        <f>IF(B779="","",L778+I779)</f>
        <v>0</v>
      </c>
      <c r="M779" s="32">
        <f>IF(B779="","",IF(AND('Mortgage Calculator'!$D$21/'Mortgage Calculator'!$D$6&gt;0.8,E779/'Mortgage Calculator'!$D$6&gt;0.78),ROUND('Mortgage Calculator'!$D$21*'Mortgage Calculator'!$D$15/12,2),0))</f>
        <v>0</v>
      </c>
      <c r="N779" s="36">
        <f>IF(B779="","",1-K779/'Mortgage Calculator'!$D$6)</f>
        <v>0</v>
      </c>
    </row>
    <row r="780" spans="2:14">
      <c r="B780" s="30">
        <f>IF(B779="","",IF(K779&gt;0.005,B779+1,""))</f>
        <v>0</v>
      </c>
      <c r="C780" s="31">
        <f>IF(B780="","",EDATE('Mortgage Calculator'!$D$10,B780-1))</f>
        <v>0</v>
      </c>
      <c r="D780" s="30">
        <f>IF(B780="","",INT((B780-1)/12)+1)</f>
        <v>0</v>
      </c>
      <c r="E780" s="32">
        <f>IF(B780="","",K779)</f>
        <v>0</v>
      </c>
      <c r="F780" s="32">
        <f>IF(B780="","",IF(B780&gt;='Mortgage Calculator'!$D$22,E780+I780,MIN('Mortgage Calculator'!$D$23,E780+I780)))</f>
        <v>0</v>
      </c>
      <c r="G780" s="33"/>
      <c r="H780" s="32">
        <f>IF(B780="","",MAX(0,MIN('Mortgage Calculator'!$D$17+N(G780),E780+I780-F780)))</f>
        <v>0</v>
      </c>
      <c r="I780" s="32">
        <f>IF(B780="","",ROUND(E780*'Mortgage Calculator'!$D$8/12,2))</f>
        <v>0</v>
      </c>
      <c r="J780" s="32">
        <f>IF(B780="","",F780+H780-I780)</f>
        <v>0</v>
      </c>
      <c r="K780" s="34">
        <f>IF(B780="","",ROUND(E780-J780,2))</f>
        <v>0</v>
      </c>
      <c r="L780" s="35">
        <f>IF(B780="","",L779+I780)</f>
        <v>0</v>
      </c>
      <c r="M780" s="32">
        <f>IF(B780="","",IF(AND('Mortgage Calculator'!$D$21/'Mortgage Calculator'!$D$6&gt;0.8,E780/'Mortgage Calculator'!$D$6&gt;0.78),ROUND('Mortgage Calculator'!$D$21*'Mortgage Calculator'!$D$15/12,2),0))</f>
        <v>0</v>
      </c>
      <c r="N780" s="36">
        <f>IF(B780="","",1-K780/'Mortgage Calculator'!$D$6)</f>
        <v>0</v>
      </c>
    </row>
    <row r="781" spans="2:14">
      <c r="B781" s="30">
        <f>IF(B780="","",IF(K780&gt;0.005,B780+1,""))</f>
        <v>0</v>
      </c>
      <c r="C781" s="31">
        <f>IF(B781="","",EDATE('Mortgage Calculator'!$D$10,B781-1))</f>
        <v>0</v>
      </c>
      <c r="D781" s="30">
        <f>IF(B781="","",INT((B781-1)/12)+1)</f>
        <v>0</v>
      </c>
      <c r="E781" s="32">
        <f>IF(B781="","",K780)</f>
        <v>0</v>
      </c>
      <c r="F781" s="32">
        <f>IF(B781="","",IF(B781&gt;='Mortgage Calculator'!$D$22,E781+I781,MIN('Mortgage Calculator'!$D$23,E781+I781)))</f>
        <v>0</v>
      </c>
      <c r="G781" s="33"/>
      <c r="H781" s="32">
        <f>IF(B781="","",MAX(0,MIN('Mortgage Calculator'!$D$17+N(G781),E781+I781-F781)))</f>
        <v>0</v>
      </c>
      <c r="I781" s="32">
        <f>IF(B781="","",ROUND(E781*'Mortgage Calculator'!$D$8/12,2))</f>
        <v>0</v>
      </c>
      <c r="J781" s="32">
        <f>IF(B781="","",F781+H781-I781)</f>
        <v>0</v>
      </c>
      <c r="K781" s="34">
        <f>IF(B781="","",ROUND(E781-J781,2))</f>
        <v>0</v>
      </c>
      <c r="L781" s="35">
        <f>IF(B781="","",L780+I781)</f>
        <v>0</v>
      </c>
      <c r="M781" s="32">
        <f>IF(B781="","",IF(AND('Mortgage Calculator'!$D$21/'Mortgage Calculator'!$D$6&gt;0.8,E781/'Mortgage Calculator'!$D$6&gt;0.78),ROUND('Mortgage Calculator'!$D$21*'Mortgage Calculator'!$D$15/12,2),0))</f>
        <v>0</v>
      </c>
      <c r="N781" s="36">
        <f>IF(B781="","",1-K781/'Mortgage Calculator'!$D$6)</f>
        <v>0</v>
      </c>
    </row>
    <row r="782" spans="2:14">
      <c r="B782" s="30">
        <f>IF(B781="","",IF(K781&gt;0.005,B781+1,""))</f>
        <v>0</v>
      </c>
      <c r="C782" s="31">
        <f>IF(B782="","",EDATE('Mortgage Calculator'!$D$10,B782-1))</f>
        <v>0</v>
      </c>
      <c r="D782" s="30">
        <f>IF(B782="","",INT((B782-1)/12)+1)</f>
        <v>0</v>
      </c>
      <c r="E782" s="32">
        <f>IF(B782="","",K781)</f>
        <v>0</v>
      </c>
      <c r="F782" s="32">
        <f>IF(B782="","",IF(B782&gt;='Mortgage Calculator'!$D$22,E782+I782,MIN('Mortgage Calculator'!$D$23,E782+I782)))</f>
        <v>0</v>
      </c>
      <c r="G782" s="33"/>
      <c r="H782" s="32">
        <f>IF(B782="","",MAX(0,MIN('Mortgage Calculator'!$D$17+N(G782),E782+I782-F782)))</f>
        <v>0</v>
      </c>
      <c r="I782" s="32">
        <f>IF(B782="","",ROUND(E782*'Mortgage Calculator'!$D$8/12,2))</f>
        <v>0</v>
      </c>
      <c r="J782" s="32">
        <f>IF(B782="","",F782+H782-I782)</f>
        <v>0</v>
      </c>
      <c r="K782" s="34">
        <f>IF(B782="","",ROUND(E782-J782,2))</f>
        <v>0</v>
      </c>
      <c r="L782" s="35">
        <f>IF(B782="","",L781+I782)</f>
        <v>0</v>
      </c>
      <c r="M782" s="32">
        <f>IF(B782="","",IF(AND('Mortgage Calculator'!$D$21/'Mortgage Calculator'!$D$6&gt;0.8,E782/'Mortgage Calculator'!$D$6&gt;0.78),ROUND('Mortgage Calculator'!$D$21*'Mortgage Calculator'!$D$15/12,2),0))</f>
        <v>0</v>
      </c>
      <c r="N782" s="36">
        <f>IF(B782="","",1-K782/'Mortgage Calculator'!$D$6)</f>
        <v>0</v>
      </c>
    </row>
    <row r="783" spans="2:14">
      <c r="B783" s="30">
        <f>IF(B782="","",IF(K782&gt;0.005,B782+1,""))</f>
        <v>0</v>
      </c>
      <c r="C783" s="31">
        <f>IF(B783="","",EDATE('Mortgage Calculator'!$D$10,B783-1))</f>
        <v>0</v>
      </c>
      <c r="D783" s="30">
        <f>IF(B783="","",INT((B783-1)/12)+1)</f>
        <v>0</v>
      </c>
      <c r="E783" s="32">
        <f>IF(B783="","",K782)</f>
        <v>0</v>
      </c>
      <c r="F783" s="32">
        <f>IF(B783="","",IF(B783&gt;='Mortgage Calculator'!$D$22,E783+I783,MIN('Mortgage Calculator'!$D$23,E783+I783)))</f>
        <v>0</v>
      </c>
      <c r="G783" s="33"/>
      <c r="H783" s="32">
        <f>IF(B783="","",MAX(0,MIN('Mortgage Calculator'!$D$17+N(G783),E783+I783-F783)))</f>
        <v>0</v>
      </c>
      <c r="I783" s="32">
        <f>IF(B783="","",ROUND(E783*'Mortgage Calculator'!$D$8/12,2))</f>
        <v>0</v>
      </c>
      <c r="J783" s="32">
        <f>IF(B783="","",F783+H783-I783)</f>
        <v>0</v>
      </c>
      <c r="K783" s="34">
        <f>IF(B783="","",ROUND(E783-J783,2))</f>
        <v>0</v>
      </c>
      <c r="L783" s="35">
        <f>IF(B783="","",L782+I783)</f>
        <v>0</v>
      </c>
      <c r="M783" s="32">
        <f>IF(B783="","",IF(AND('Mortgage Calculator'!$D$21/'Mortgage Calculator'!$D$6&gt;0.8,E783/'Mortgage Calculator'!$D$6&gt;0.78),ROUND('Mortgage Calculator'!$D$21*'Mortgage Calculator'!$D$15/12,2),0))</f>
        <v>0</v>
      </c>
      <c r="N783" s="36">
        <f>IF(B783="","",1-K783/'Mortgage Calculator'!$D$6)</f>
        <v>0</v>
      </c>
    </row>
    <row r="784" spans="2:14">
      <c r="B784" s="30">
        <f>IF(B783="","",IF(K783&gt;0.005,B783+1,""))</f>
        <v>0</v>
      </c>
      <c r="C784" s="31">
        <f>IF(B784="","",EDATE('Mortgage Calculator'!$D$10,B784-1))</f>
        <v>0</v>
      </c>
      <c r="D784" s="30">
        <f>IF(B784="","",INT((B784-1)/12)+1)</f>
        <v>0</v>
      </c>
      <c r="E784" s="32">
        <f>IF(B784="","",K783)</f>
        <v>0</v>
      </c>
      <c r="F784" s="32">
        <f>IF(B784="","",IF(B784&gt;='Mortgage Calculator'!$D$22,E784+I784,MIN('Mortgage Calculator'!$D$23,E784+I784)))</f>
        <v>0</v>
      </c>
      <c r="G784" s="33"/>
      <c r="H784" s="32">
        <f>IF(B784="","",MAX(0,MIN('Mortgage Calculator'!$D$17+N(G784),E784+I784-F784)))</f>
        <v>0</v>
      </c>
      <c r="I784" s="32">
        <f>IF(B784="","",ROUND(E784*'Mortgage Calculator'!$D$8/12,2))</f>
        <v>0</v>
      </c>
      <c r="J784" s="32">
        <f>IF(B784="","",F784+H784-I784)</f>
        <v>0</v>
      </c>
      <c r="K784" s="34">
        <f>IF(B784="","",ROUND(E784-J784,2))</f>
        <v>0</v>
      </c>
      <c r="L784" s="35">
        <f>IF(B784="","",L783+I784)</f>
        <v>0</v>
      </c>
      <c r="M784" s="32">
        <f>IF(B784="","",IF(AND('Mortgage Calculator'!$D$21/'Mortgage Calculator'!$D$6&gt;0.8,E784/'Mortgage Calculator'!$D$6&gt;0.78),ROUND('Mortgage Calculator'!$D$21*'Mortgage Calculator'!$D$15/12,2),0))</f>
        <v>0</v>
      </c>
      <c r="N784" s="36">
        <f>IF(B784="","",1-K784/'Mortgage Calculator'!$D$6)</f>
        <v>0</v>
      </c>
    </row>
    <row r="785" spans="2:14">
      <c r="B785" s="30">
        <f>IF(B784="","",IF(K784&gt;0.005,B784+1,""))</f>
        <v>0</v>
      </c>
      <c r="C785" s="31">
        <f>IF(B785="","",EDATE('Mortgage Calculator'!$D$10,B785-1))</f>
        <v>0</v>
      </c>
      <c r="D785" s="30">
        <f>IF(B785="","",INT((B785-1)/12)+1)</f>
        <v>0</v>
      </c>
      <c r="E785" s="32">
        <f>IF(B785="","",K784)</f>
        <v>0</v>
      </c>
      <c r="F785" s="32">
        <f>IF(B785="","",IF(B785&gt;='Mortgage Calculator'!$D$22,E785+I785,MIN('Mortgage Calculator'!$D$23,E785+I785)))</f>
        <v>0</v>
      </c>
      <c r="G785" s="33"/>
      <c r="H785" s="32">
        <f>IF(B785="","",MAX(0,MIN('Mortgage Calculator'!$D$17+N(G785),E785+I785-F785)))</f>
        <v>0</v>
      </c>
      <c r="I785" s="32">
        <f>IF(B785="","",ROUND(E785*'Mortgage Calculator'!$D$8/12,2))</f>
        <v>0</v>
      </c>
      <c r="J785" s="32">
        <f>IF(B785="","",F785+H785-I785)</f>
        <v>0</v>
      </c>
      <c r="K785" s="34">
        <f>IF(B785="","",ROUND(E785-J785,2))</f>
        <v>0</v>
      </c>
      <c r="L785" s="35">
        <f>IF(B785="","",L784+I785)</f>
        <v>0</v>
      </c>
      <c r="M785" s="32">
        <f>IF(B785="","",IF(AND('Mortgage Calculator'!$D$21/'Mortgage Calculator'!$D$6&gt;0.8,E785/'Mortgage Calculator'!$D$6&gt;0.78),ROUND('Mortgage Calculator'!$D$21*'Mortgage Calculator'!$D$15/12,2),0))</f>
        <v>0</v>
      </c>
      <c r="N785" s="36">
        <f>IF(B785="","",1-K785/'Mortgage Calculator'!$D$6)</f>
        <v>0</v>
      </c>
    </row>
    <row r="786" spans="2:14">
      <c r="B786" s="30">
        <f>IF(B785="","",IF(K785&gt;0.005,B785+1,""))</f>
        <v>0</v>
      </c>
      <c r="C786" s="31">
        <f>IF(B786="","",EDATE('Mortgage Calculator'!$D$10,B786-1))</f>
        <v>0</v>
      </c>
      <c r="D786" s="30">
        <f>IF(B786="","",INT((B786-1)/12)+1)</f>
        <v>0</v>
      </c>
      <c r="E786" s="32">
        <f>IF(B786="","",K785)</f>
        <v>0</v>
      </c>
      <c r="F786" s="32">
        <f>IF(B786="","",IF(B786&gt;='Mortgage Calculator'!$D$22,E786+I786,MIN('Mortgage Calculator'!$D$23,E786+I786)))</f>
        <v>0</v>
      </c>
      <c r="G786" s="33"/>
      <c r="H786" s="32">
        <f>IF(B786="","",MAX(0,MIN('Mortgage Calculator'!$D$17+N(G786),E786+I786-F786)))</f>
        <v>0</v>
      </c>
      <c r="I786" s="32">
        <f>IF(B786="","",ROUND(E786*'Mortgage Calculator'!$D$8/12,2))</f>
        <v>0</v>
      </c>
      <c r="J786" s="32">
        <f>IF(B786="","",F786+H786-I786)</f>
        <v>0</v>
      </c>
      <c r="K786" s="34">
        <f>IF(B786="","",ROUND(E786-J786,2))</f>
        <v>0</v>
      </c>
      <c r="L786" s="35">
        <f>IF(B786="","",L785+I786)</f>
        <v>0</v>
      </c>
      <c r="M786" s="32">
        <f>IF(B786="","",IF(AND('Mortgage Calculator'!$D$21/'Mortgage Calculator'!$D$6&gt;0.8,E786/'Mortgage Calculator'!$D$6&gt;0.78),ROUND('Mortgage Calculator'!$D$21*'Mortgage Calculator'!$D$15/12,2),0))</f>
        <v>0</v>
      </c>
      <c r="N786" s="36">
        <f>IF(B786="","",1-K786/'Mortgage Calculator'!$D$6)</f>
        <v>0</v>
      </c>
    </row>
    <row r="787" spans="2:14">
      <c r="B787" s="30">
        <f>IF(B786="","",IF(K786&gt;0.005,B786+1,""))</f>
        <v>0</v>
      </c>
      <c r="C787" s="31">
        <f>IF(B787="","",EDATE('Mortgage Calculator'!$D$10,B787-1))</f>
        <v>0</v>
      </c>
      <c r="D787" s="30">
        <f>IF(B787="","",INT((B787-1)/12)+1)</f>
        <v>0</v>
      </c>
      <c r="E787" s="32">
        <f>IF(B787="","",K786)</f>
        <v>0</v>
      </c>
      <c r="F787" s="32">
        <f>IF(B787="","",IF(B787&gt;='Mortgage Calculator'!$D$22,E787+I787,MIN('Mortgage Calculator'!$D$23,E787+I787)))</f>
        <v>0</v>
      </c>
      <c r="G787" s="33"/>
      <c r="H787" s="32">
        <f>IF(B787="","",MAX(0,MIN('Mortgage Calculator'!$D$17+N(G787),E787+I787-F787)))</f>
        <v>0</v>
      </c>
      <c r="I787" s="32">
        <f>IF(B787="","",ROUND(E787*'Mortgage Calculator'!$D$8/12,2))</f>
        <v>0</v>
      </c>
      <c r="J787" s="32">
        <f>IF(B787="","",F787+H787-I787)</f>
        <v>0</v>
      </c>
      <c r="K787" s="34">
        <f>IF(B787="","",ROUND(E787-J787,2))</f>
        <v>0</v>
      </c>
      <c r="L787" s="35">
        <f>IF(B787="","",L786+I787)</f>
        <v>0</v>
      </c>
      <c r="M787" s="32">
        <f>IF(B787="","",IF(AND('Mortgage Calculator'!$D$21/'Mortgage Calculator'!$D$6&gt;0.8,E787/'Mortgage Calculator'!$D$6&gt;0.78),ROUND('Mortgage Calculator'!$D$21*'Mortgage Calculator'!$D$15/12,2),0))</f>
        <v>0</v>
      </c>
      <c r="N787" s="36">
        <f>IF(B787="","",1-K787/'Mortgage Calculator'!$D$6)</f>
        <v>0</v>
      </c>
    </row>
    <row r="788" spans="2:14">
      <c r="B788" s="30">
        <f>IF(B787="","",IF(K787&gt;0.005,B787+1,""))</f>
        <v>0</v>
      </c>
      <c r="C788" s="31">
        <f>IF(B788="","",EDATE('Mortgage Calculator'!$D$10,B788-1))</f>
        <v>0</v>
      </c>
      <c r="D788" s="30">
        <f>IF(B788="","",INT((B788-1)/12)+1)</f>
        <v>0</v>
      </c>
      <c r="E788" s="32">
        <f>IF(B788="","",K787)</f>
        <v>0</v>
      </c>
      <c r="F788" s="32">
        <f>IF(B788="","",IF(B788&gt;='Mortgage Calculator'!$D$22,E788+I788,MIN('Mortgage Calculator'!$D$23,E788+I788)))</f>
        <v>0</v>
      </c>
      <c r="G788" s="33"/>
      <c r="H788" s="32">
        <f>IF(B788="","",MAX(0,MIN('Mortgage Calculator'!$D$17+N(G788),E788+I788-F788)))</f>
        <v>0</v>
      </c>
      <c r="I788" s="32">
        <f>IF(B788="","",ROUND(E788*'Mortgage Calculator'!$D$8/12,2))</f>
        <v>0</v>
      </c>
      <c r="J788" s="32">
        <f>IF(B788="","",F788+H788-I788)</f>
        <v>0</v>
      </c>
      <c r="K788" s="34">
        <f>IF(B788="","",ROUND(E788-J788,2))</f>
        <v>0</v>
      </c>
      <c r="L788" s="35">
        <f>IF(B788="","",L787+I788)</f>
        <v>0</v>
      </c>
      <c r="M788" s="32">
        <f>IF(B788="","",IF(AND('Mortgage Calculator'!$D$21/'Mortgage Calculator'!$D$6&gt;0.8,E788/'Mortgage Calculator'!$D$6&gt;0.78),ROUND('Mortgage Calculator'!$D$21*'Mortgage Calculator'!$D$15/12,2),0))</f>
        <v>0</v>
      </c>
      <c r="N788" s="36">
        <f>IF(B788="","",1-K788/'Mortgage Calculator'!$D$6)</f>
        <v>0</v>
      </c>
    </row>
    <row r="789" spans="2:14">
      <c r="B789" s="30">
        <f>IF(B788="","",IF(K788&gt;0.005,B788+1,""))</f>
        <v>0</v>
      </c>
      <c r="C789" s="31">
        <f>IF(B789="","",EDATE('Mortgage Calculator'!$D$10,B789-1))</f>
        <v>0</v>
      </c>
      <c r="D789" s="30">
        <f>IF(B789="","",INT((B789-1)/12)+1)</f>
        <v>0</v>
      </c>
      <c r="E789" s="32">
        <f>IF(B789="","",K788)</f>
        <v>0</v>
      </c>
      <c r="F789" s="32">
        <f>IF(B789="","",IF(B789&gt;='Mortgage Calculator'!$D$22,E789+I789,MIN('Mortgage Calculator'!$D$23,E789+I789)))</f>
        <v>0</v>
      </c>
      <c r="G789" s="33"/>
      <c r="H789" s="32">
        <f>IF(B789="","",MAX(0,MIN('Mortgage Calculator'!$D$17+N(G789),E789+I789-F789)))</f>
        <v>0</v>
      </c>
      <c r="I789" s="32">
        <f>IF(B789="","",ROUND(E789*'Mortgage Calculator'!$D$8/12,2))</f>
        <v>0</v>
      </c>
      <c r="J789" s="32">
        <f>IF(B789="","",F789+H789-I789)</f>
        <v>0</v>
      </c>
      <c r="K789" s="34">
        <f>IF(B789="","",ROUND(E789-J789,2))</f>
        <v>0</v>
      </c>
      <c r="L789" s="35">
        <f>IF(B789="","",L788+I789)</f>
        <v>0</v>
      </c>
      <c r="M789" s="32">
        <f>IF(B789="","",IF(AND('Mortgage Calculator'!$D$21/'Mortgage Calculator'!$D$6&gt;0.8,E789/'Mortgage Calculator'!$D$6&gt;0.78),ROUND('Mortgage Calculator'!$D$21*'Mortgage Calculator'!$D$15/12,2),0))</f>
        <v>0</v>
      </c>
      <c r="N789" s="36">
        <f>IF(B789="","",1-K789/'Mortgage Calculator'!$D$6)</f>
        <v>0</v>
      </c>
    </row>
    <row r="790" spans="2:14">
      <c r="B790" s="30">
        <f>IF(B789="","",IF(K789&gt;0.005,B789+1,""))</f>
        <v>0</v>
      </c>
      <c r="C790" s="31">
        <f>IF(B790="","",EDATE('Mortgage Calculator'!$D$10,B790-1))</f>
        <v>0</v>
      </c>
      <c r="D790" s="30">
        <f>IF(B790="","",INT((B790-1)/12)+1)</f>
        <v>0</v>
      </c>
      <c r="E790" s="32">
        <f>IF(B790="","",K789)</f>
        <v>0</v>
      </c>
      <c r="F790" s="32">
        <f>IF(B790="","",IF(B790&gt;='Mortgage Calculator'!$D$22,E790+I790,MIN('Mortgage Calculator'!$D$23,E790+I790)))</f>
        <v>0</v>
      </c>
      <c r="G790" s="33"/>
      <c r="H790" s="32">
        <f>IF(B790="","",MAX(0,MIN('Mortgage Calculator'!$D$17+N(G790),E790+I790-F790)))</f>
        <v>0</v>
      </c>
      <c r="I790" s="32">
        <f>IF(B790="","",ROUND(E790*'Mortgage Calculator'!$D$8/12,2))</f>
        <v>0</v>
      </c>
      <c r="J790" s="32">
        <f>IF(B790="","",F790+H790-I790)</f>
        <v>0</v>
      </c>
      <c r="K790" s="34">
        <f>IF(B790="","",ROUND(E790-J790,2))</f>
        <v>0</v>
      </c>
      <c r="L790" s="35">
        <f>IF(B790="","",L789+I790)</f>
        <v>0</v>
      </c>
      <c r="M790" s="32">
        <f>IF(B790="","",IF(AND('Mortgage Calculator'!$D$21/'Mortgage Calculator'!$D$6&gt;0.8,E790/'Mortgage Calculator'!$D$6&gt;0.78),ROUND('Mortgage Calculator'!$D$21*'Mortgage Calculator'!$D$15/12,2),0))</f>
        <v>0</v>
      </c>
      <c r="N790" s="36">
        <f>IF(B790="","",1-K790/'Mortgage Calculator'!$D$6)</f>
        <v>0</v>
      </c>
    </row>
    <row r="791" spans="2:14">
      <c r="B791" s="30">
        <f>IF(B790="","",IF(K790&gt;0.005,B790+1,""))</f>
        <v>0</v>
      </c>
      <c r="C791" s="31">
        <f>IF(B791="","",EDATE('Mortgage Calculator'!$D$10,B791-1))</f>
        <v>0</v>
      </c>
      <c r="D791" s="30">
        <f>IF(B791="","",INT((B791-1)/12)+1)</f>
        <v>0</v>
      </c>
      <c r="E791" s="32">
        <f>IF(B791="","",K790)</f>
        <v>0</v>
      </c>
      <c r="F791" s="32">
        <f>IF(B791="","",IF(B791&gt;='Mortgage Calculator'!$D$22,E791+I791,MIN('Mortgage Calculator'!$D$23,E791+I791)))</f>
        <v>0</v>
      </c>
      <c r="G791" s="33"/>
      <c r="H791" s="32">
        <f>IF(B791="","",MAX(0,MIN('Mortgage Calculator'!$D$17+N(G791),E791+I791-F791)))</f>
        <v>0</v>
      </c>
      <c r="I791" s="32">
        <f>IF(B791="","",ROUND(E791*'Mortgage Calculator'!$D$8/12,2))</f>
        <v>0</v>
      </c>
      <c r="J791" s="32">
        <f>IF(B791="","",F791+H791-I791)</f>
        <v>0</v>
      </c>
      <c r="K791" s="34">
        <f>IF(B791="","",ROUND(E791-J791,2))</f>
        <v>0</v>
      </c>
      <c r="L791" s="35">
        <f>IF(B791="","",L790+I791)</f>
        <v>0</v>
      </c>
      <c r="M791" s="32">
        <f>IF(B791="","",IF(AND('Mortgage Calculator'!$D$21/'Mortgage Calculator'!$D$6&gt;0.8,E791/'Mortgage Calculator'!$D$6&gt;0.78),ROUND('Mortgage Calculator'!$D$21*'Mortgage Calculator'!$D$15/12,2),0))</f>
        <v>0</v>
      </c>
      <c r="N791" s="36">
        <f>IF(B791="","",1-K791/'Mortgage Calculator'!$D$6)</f>
        <v>0</v>
      </c>
    </row>
    <row r="792" spans="2:14">
      <c r="B792" s="30">
        <f>IF(B791="","",IF(K791&gt;0.005,B791+1,""))</f>
        <v>0</v>
      </c>
      <c r="C792" s="31">
        <f>IF(B792="","",EDATE('Mortgage Calculator'!$D$10,B792-1))</f>
        <v>0</v>
      </c>
      <c r="D792" s="30">
        <f>IF(B792="","",INT((B792-1)/12)+1)</f>
        <v>0</v>
      </c>
      <c r="E792" s="32">
        <f>IF(B792="","",K791)</f>
        <v>0</v>
      </c>
      <c r="F792" s="32">
        <f>IF(B792="","",IF(B792&gt;='Mortgage Calculator'!$D$22,E792+I792,MIN('Mortgage Calculator'!$D$23,E792+I792)))</f>
        <v>0</v>
      </c>
      <c r="G792" s="33"/>
      <c r="H792" s="32">
        <f>IF(B792="","",MAX(0,MIN('Mortgage Calculator'!$D$17+N(G792),E792+I792-F792)))</f>
        <v>0</v>
      </c>
      <c r="I792" s="32">
        <f>IF(B792="","",ROUND(E792*'Mortgage Calculator'!$D$8/12,2))</f>
        <v>0</v>
      </c>
      <c r="J792" s="32">
        <f>IF(B792="","",F792+H792-I792)</f>
        <v>0</v>
      </c>
      <c r="K792" s="34">
        <f>IF(B792="","",ROUND(E792-J792,2))</f>
        <v>0</v>
      </c>
      <c r="L792" s="35">
        <f>IF(B792="","",L791+I792)</f>
        <v>0</v>
      </c>
      <c r="M792" s="32">
        <f>IF(B792="","",IF(AND('Mortgage Calculator'!$D$21/'Mortgage Calculator'!$D$6&gt;0.8,E792/'Mortgage Calculator'!$D$6&gt;0.78),ROUND('Mortgage Calculator'!$D$21*'Mortgage Calculator'!$D$15/12,2),0))</f>
        <v>0</v>
      </c>
      <c r="N792" s="36">
        <f>IF(B792="","",1-K792/'Mortgage Calculator'!$D$6)</f>
        <v>0</v>
      </c>
    </row>
    <row r="793" spans="2:14">
      <c r="B793" s="30">
        <f>IF(B792="","",IF(K792&gt;0.005,B792+1,""))</f>
        <v>0</v>
      </c>
      <c r="C793" s="31">
        <f>IF(B793="","",EDATE('Mortgage Calculator'!$D$10,B793-1))</f>
        <v>0</v>
      </c>
      <c r="D793" s="30">
        <f>IF(B793="","",INT((B793-1)/12)+1)</f>
        <v>0</v>
      </c>
      <c r="E793" s="32">
        <f>IF(B793="","",K792)</f>
        <v>0</v>
      </c>
      <c r="F793" s="32">
        <f>IF(B793="","",IF(B793&gt;='Mortgage Calculator'!$D$22,E793+I793,MIN('Mortgage Calculator'!$D$23,E793+I793)))</f>
        <v>0</v>
      </c>
      <c r="G793" s="33"/>
      <c r="H793" s="32">
        <f>IF(B793="","",MAX(0,MIN('Mortgage Calculator'!$D$17+N(G793),E793+I793-F793)))</f>
        <v>0</v>
      </c>
      <c r="I793" s="32">
        <f>IF(B793="","",ROUND(E793*'Mortgage Calculator'!$D$8/12,2))</f>
        <v>0</v>
      </c>
      <c r="J793" s="32">
        <f>IF(B793="","",F793+H793-I793)</f>
        <v>0</v>
      </c>
      <c r="K793" s="34">
        <f>IF(B793="","",ROUND(E793-J793,2))</f>
        <v>0</v>
      </c>
      <c r="L793" s="35">
        <f>IF(B793="","",L792+I793)</f>
        <v>0</v>
      </c>
      <c r="M793" s="32">
        <f>IF(B793="","",IF(AND('Mortgage Calculator'!$D$21/'Mortgage Calculator'!$D$6&gt;0.8,E793/'Mortgage Calculator'!$D$6&gt;0.78),ROUND('Mortgage Calculator'!$D$21*'Mortgage Calculator'!$D$15/12,2),0))</f>
        <v>0</v>
      </c>
      <c r="N793" s="36">
        <f>IF(B793="","",1-K793/'Mortgage Calculator'!$D$6)</f>
        <v>0</v>
      </c>
    </row>
    <row r="794" spans="2:14">
      <c r="B794" s="30">
        <f>IF(B793="","",IF(K793&gt;0.005,B793+1,""))</f>
        <v>0</v>
      </c>
      <c r="C794" s="31">
        <f>IF(B794="","",EDATE('Mortgage Calculator'!$D$10,B794-1))</f>
        <v>0</v>
      </c>
      <c r="D794" s="30">
        <f>IF(B794="","",INT((B794-1)/12)+1)</f>
        <v>0</v>
      </c>
      <c r="E794" s="32">
        <f>IF(B794="","",K793)</f>
        <v>0</v>
      </c>
      <c r="F794" s="32">
        <f>IF(B794="","",IF(B794&gt;='Mortgage Calculator'!$D$22,E794+I794,MIN('Mortgage Calculator'!$D$23,E794+I794)))</f>
        <v>0</v>
      </c>
      <c r="G794" s="33"/>
      <c r="H794" s="32">
        <f>IF(B794="","",MAX(0,MIN('Mortgage Calculator'!$D$17+N(G794),E794+I794-F794)))</f>
        <v>0</v>
      </c>
      <c r="I794" s="32">
        <f>IF(B794="","",ROUND(E794*'Mortgage Calculator'!$D$8/12,2))</f>
        <v>0</v>
      </c>
      <c r="J794" s="32">
        <f>IF(B794="","",F794+H794-I794)</f>
        <v>0</v>
      </c>
      <c r="K794" s="34">
        <f>IF(B794="","",ROUND(E794-J794,2))</f>
        <v>0</v>
      </c>
      <c r="L794" s="35">
        <f>IF(B794="","",L793+I794)</f>
        <v>0</v>
      </c>
      <c r="M794" s="32">
        <f>IF(B794="","",IF(AND('Mortgage Calculator'!$D$21/'Mortgage Calculator'!$D$6&gt;0.8,E794/'Mortgage Calculator'!$D$6&gt;0.78),ROUND('Mortgage Calculator'!$D$21*'Mortgage Calculator'!$D$15/12,2),0))</f>
        <v>0</v>
      </c>
      <c r="N794" s="36">
        <f>IF(B794="","",1-K794/'Mortgage Calculator'!$D$6)</f>
        <v>0</v>
      </c>
    </row>
    <row r="795" spans="2:14">
      <c r="B795" s="30">
        <f>IF(B794="","",IF(K794&gt;0.005,B794+1,""))</f>
        <v>0</v>
      </c>
      <c r="C795" s="31">
        <f>IF(B795="","",EDATE('Mortgage Calculator'!$D$10,B795-1))</f>
        <v>0</v>
      </c>
      <c r="D795" s="30">
        <f>IF(B795="","",INT((B795-1)/12)+1)</f>
        <v>0</v>
      </c>
      <c r="E795" s="32">
        <f>IF(B795="","",K794)</f>
        <v>0</v>
      </c>
      <c r="F795" s="32">
        <f>IF(B795="","",IF(B795&gt;='Mortgage Calculator'!$D$22,E795+I795,MIN('Mortgage Calculator'!$D$23,E795+I795)))</f>
        <v>0</v>
      </c>
      <c r="G795" s="33"/>
      <c r="H795" s="32">
        <f>IF(B795="","",MAX(0,MIN('Mortgage Calculator'!$D$17+N(G795),E795+I795-F795)))</f>
        <v>0</v>
      </c>
      <c r="I795" s="32">
        <f>IF(B795="","",ROUND(E795*'Mortgage Calculator'!$D$8/12,2))</f>
        <v>0</v>
      </c>
      <c r="J795" s="32">
        <f>IF(B795="","",F795+H795-I795)</f>
        <v>0</v>
      </c>
      <c r="K795" s="34">
        <f>IF(B795="","",ROUND(E795-J795,2))</f>
        <v>0</v>
      </c>
      <c r="L795" s="35">
        <f>IF(B795="","",L794+I795)</f>
        <v>0</v>
      </c>
      <c r="M795" s="32">
        <f>IF(B795="","",IF(AND('Mortgage Calculator'!$D$21/'Mortgage Calculator'!$D$6&gt;0.8,E795/'Mortgage Calculator'!$D$6&gt;0.78),ROUND('Mortgage Calculator'!$D$21*'Mortgage Calculator'!$D$15/12,2),0))</f>
        <v>0</v>
      </c>
      <c r="N795" s="36">
        <f>IF(B795="","",1-K795/'Mortgage Calculator'!$D$6)</f>
        <v>0</v>
      </c>
    </row>
    <row r="796" spans="2:14">
      <c r="B796" s="30">
        <f>IF(B795="","",IF(K795&gt;0.005,B795+1,""))</f>
        <v>0</v>
      </c>
      <c r="C796" s="31">
        <f>IF(B796="","",EDATE('Mortgage Calculator'!$D$10,B796-1))</f>
        <v>0</v>
      </c>
      <c r="D796" s="30">
        <f>IF(B796="","",INT((B796-1)/12)+1)</f>
        <v>0</v>
      </c>
      <c r="E796" s="32">
        <f>IF(B796="","",K795)</f>
        <v>0</v>
      </c>
      <c r="F796" s="32">
        <f>IF(B796="","",IF(B796&gt;='Mortgage Calculator'!$D$22,E796+I796,MIN('Mortgage Calculator'!$D$23,E796+I796)))</f>
        <v>0</v>
      </c>
      <c r="G796" s="33"/>
      <c r="H796" s="32">
        <f>IF(B796="","",MAX(0,MIN('Mortgage Calculator'!$D$17+N(G796),E796+I796-F796)))</f>
        <v>0</v>
      </c>
      <c r="I796" s="32">
        <f>IF(B796="","",ROUND(E796*'Mortgage Calculator'!$D$8/12,2))</f>
        <v>0</v>
      </c>
      <c r="J796" s="32">
        <f>IF(B796="","",F796+H796-I796)</f>
        <v>0</v>
      </c>
      <c r="K796" s="34">
        <f>IF(B796="","",ROUND(E796-J796,2))</f>
        <v>0</v>
      </c>
      <c r="L796" s="35">
        <f>IF(B796="","",L795+I796)</f>
        <v>0</v>
      </c>
      <c r="M796" s="32">
        <f>IF(B796="","",IF(AND('Mortgage Calculator'!$D$21/'Mortgage Calculator'!$D$6&gt;0.8,E796/'Mortgage Calculator'!$D$6&gt;0.78),ROUND('Mortgage Calculator'!$D$21*'Mortgage Calculator'!$D$15/12,2),0))</f>
        <v>0</v>
      </c>
      <c r="N796" s="36">
        <f>IF(B796="","",1-K796/'Mortgage Calculator'!$D$6)</f>
        <v>0</v>
      </c>
    </row>
    <row r="797" spans="2:14">
      <c r="B797" s="30">
        <f>IF(B796="","",IF(K796&gt;0.005,B796+1,""))</f>
        <v>0</v>
      </c>
      <c r="C797" s="31">
        <f>IF(B797="","",EDATE('Mortgage Calculator'!$D$10,B797-1))</f>
        <v>0</v>
      </c>
      <c r="D797" s="30">
        <f>IF(B797="","",INT((B797-1)/12)+1)</f>
        <v>0</v>
      </c>
      <c r="E797" s="32">
        <f>IF(B797="","",K796)</f>
        <v>0</v>
      </c>
      <c r="F797" s="32">
        <f>IF(B797="","",IF(B797&gt;='Mortgage Calculator'!$D$22,E797+I797,MIN('Mortgage Calculator'!$D$23,E797+I797)))</f>
        <v>0</v>
      </c>
      <c r="G797" s="33"/>
      <c r="H797" s="32">
        <f>IF(B797="","",MAX(0,MIN('Mortgage Calculator'!$D$17+N(G797),E797+I797-F797)))</f>
        <v>0</v>
      </c>
      <c r="I797" s="32">
        <f>IF(B797="","",ROUND(E797*'Mortgage Calculator'!$D$8/12,2))</f>
        <v>0</v>
      </c>
      <c r="J797" s="32">
        <f>IF(B797="","",F797+H797-I797)</f>
        <v>0</v>
      </c>
      <c r="K797" s="34">
        <f>IF(B797="","",ROUND(E797-J797,2))</f>
        <v>0</v>
      </c>
      <c r="L797" s="35">
        <f>IF(B797="","",L796+I797)</f>
        <v>0</v>
      </c>
      <c r="M797" s="32">
        <f>IF(B797="","",IF(AND('Mortgage Calculator'!$D$21/'Mortgage Calculator'!$D$6&gt;0.8,E797/'Mortgage Calculator'!$D$6&gt;0.78),ROUND('Mortgage Calculator'!$D$21*'Mortgage Calculator'!$D$15/12,2),0))</f>
        <v>0</v>
      </c>
      <c r="N797" s="36">
        <f>IF(B797="","",1-K797/'Mortgage Calculator'!$D$6)</f>
        <v>0</v>
      </c>
    </row>
    <row r="798" spans="2:14">
      <c r="B798" s="30">
        <f>IF(B797="","",IF(K797&gt;0.005,B797+1,""))</f>
        <v>0</v>
      </c>
      <c r="C798" s="31">
        <f>IF(B798="","",EDATE('Mortgage Calculator'!$D$10,B798-1))</f>
        <v>0</v>
      </c>
      <c r="D798" s="30">
        <f>IF(B798="","",INT((B798-1)/12)+1)</f>
        <v>0</v>
      </c>
      <c r="E798" s="32">
        <f>IF(B798="","",K797)</f>
        <v>0</v>
      </c>
      <c r="F798" s="32">
        <f>IF(B798="","",IF(B798&gt;='Mortgage Calculator'!$D$22,E798+I798,MIN('Mortgage Calculator'!$D$23,E798+I798)))</f>
        <v>0</v>
      </c>
      <c r="G798" s="33"/>
      <c r="H798" s="32">
        <f>IF(B798="","",MAX(0,MIN('Mortgage Calculator'!$D$17+N(G798),E798+I798-F798)))</f>
        <v>0</v>
      </c>
      <c r="I798" s="32">
        <f>IF(B798="","",ROUND(E798*'Mortgage Calculator'!$D$8/12,2))</f>
        <v>0</v>
      </c>
      <c r="J798" s="32">
        <f>IF(B798="","",F798+H798-I798)</f>
        <v>0</v>
      </c>
      <c r="K798" s="34">
        <f>IF(B798="","",ROUND(E798-J798,2))</f>
        <v>0</v>
      </c>
      <c r="L798" s="35">
        <f>IF(B798="","",L797+I798)</f>
        <v>0</v>
      </c>
      <c r="M798" s="32">
        <f>IF(B798="","",IF(AND('Mortgage Calculator'!$D$21/'Mortgage Calculator'!$D$6&gt;0.8,E798/'Mortgage Calculator'!$D$6&gt;0.78),ROUND('Mortgage Calculator'!$D$21*'Mortgage Calculator'!$D$15/12,2),0))</f>
        <v>0</v>
      </c>
      <c r="N798" s="36">
        <f>IF(B798="","",1-K798/'Mortgage Calculator'!$D$6)</f>
        <v>0</v>
      </c>
    </row>
    <row r="799" spans="2:14">
      <c r="B799" s="30">
        <f>IF(B798="","",IF(K798&gt;0.005,B798+1,""))</f>
        <v>0</v>
      </c>
      <c r="C799" s="31">
        <f>IF(B799="","",EDATE('Mortgage Calculator'!$D$10,B799-1))</f>
        <v>0</v>
      </c>
      <c r="D799" s="30">
        <f>IF(B799="","",INT((B799-1)/12)+1)</f>
        <v>0</v>
      </c>
      <c r="E799" s="32">
        <f>IF(B799="","",K798)</f>
        <v>0</v>
      </c>
      <c r="F799" s="32">
        <f>IF(B799="","",IF(B799&gt;='Mortgage Calculator'!$D$22,E799+I799,MIN('Mortgage Calculator'!$D$23,E799+I799)))</f>
        <v>0</v>
      </c>
      <c r="G799" s="33"/>
      <c r="H799" s="32">
        <f>IF(B799="","",MAX(0,MIN('Mortgage Calculator'!$D$17+N(G799),E799+I799-F799)))</f>
        <v>0</v>
      </c>
      <c r="I799" s="32">
        <f>IF(B799="","",ROUND(E799*'Mortgage Calculator'!$D$8/12,2))</f>
        <v>0</v>
      </c>
      <c r="J799" s="32">
        <f>IF(B799="","",F799+H799-I799)</f>
        <v>0</v>
      </c>
      <c r="K799" s="34">
        <f>IF(B799="","",ROUND(E799-J799,2))</f>
        <v>0</v>
      </c>
      <c r="L799" s="35">
        <f>IF(B799="","",L798+I799)</f>
        <v>0</v>
      </c>
      <c r="M799" s="32">
        <f>IF(B799="","",IF(AND('Mortgage Calculator'!$D$21/'Mortgage Calculator'!$D$6&gt;0.8,E799/'Mortgage Calculator'!$D$6&gt;0.78),ROUND('Mortgage Calculator'!$D$21*'Mortgage Calculator'!$D$15/12,2),0))</f>
        <v>0</v>
      </c>
      <c r="N799" s="36">
        <f>IF(B799="","",1-K799/'Mortgage Calculator'!$D$6)</f>
        <v>0</v>
      </c>
    </row>
    <row r="800" spans="2:14">
      <c r="B800" s="30">
        <f>IF(B799="","",IF(K799&gt;0.005,B799+1,""))</f>
        <v>0</v>
      </c>
      <c r="C800" s="31">
        <f>IF(B800="","",EDATE('Mortgage Calculator'!$D$10,B800-1))</f>
        <v>0</v>
      </c>
      <c r="D800" s="30">
        <f>IF(B800="","",INT((B800-1)/12)+1)</f>
        <v>0</v>
      </c>
      <c r="E800" s="32">
        <f>IF(B800="","",K799)</f>
        <v>0</v>
      </c>
      <c r="F800" s="32">
        <f>IF(B800="","",IF(B800&gt;='Mortgage Calculator'!$D$22,E800+I800,MIN('Mortgage Calculator'!$D$23,E800+I800)))</f>
        <v>0</v>
      </c>
      <c r="G800" s="33"/>
      <c r="H800" s="32">
        <f>IF(B800="","",MAX(0,MIN('Mortgage Calculator'!$D$17+N(G800),E800+I800-F800)))</f>
        <v>0</v>
      </c>
      <c r="I800" s="32">
        <f>IF(B800="","",ROUND(E800*'Mortgage Calculator'!$D$8/12,2))</f>
        <v>0</v>
      </c>
      <c r="J800" s="32">
        <f>IF(B800="","",F800+H800-I800)</f>
        <v>0</v>
      </c>
      <c r="K800" s="34">
        <f>IF(B800="","",ROUND(E800-J800,2))</f>
        <v>0</v>
      </c>
      <c r="L800" s="35">
        <f>IF(B800="","",L799+I800)</f>
        <v>0</v>
      </c>
      <c r="M800" s="32">
        <f>IF(B800="","",IF(AND('Mortgage Calculator'!$D$21/'Mortgage Calculator'!$D$6&gt;0.8,E800/'Mortgage Calculator'!$D$6&gt;0.78),ROUND('Mortgage Calculator'!$D$21*'Mortgage Calculator'!$D$15/12,2),0))</f>
        <v>0</v>
      </c>
      <c r="N800" s="36">
        <f>IF(B800="","",1-K800/'Mortgage Calculator'!$D$6)</f>
        <v>0</v>
      </c>
    </row>
    <row r="801" spans="2:14">
      <c r="B801" s="30">
        <f>IF(B800="","",IF(K800&gt;0.005,B800+1,""))</f>
        <v>0</v>
      </c>
      <c r="C801" s="31">
        <f>IF(B801="","",EDATE('Mortgage Calculator'!$D$10,B801-1))</f>
        <v>0</v>
      </c>
      <c r="D801" s="30">
        <f>IF(B801="","",INT((B801-1)/12)+1)</f>
        <v>0</v>
      </c>
      <c r="E801" s="32">
        <f>IF(B801="","",K800)</f>
        <v>0</v>
      </c>
      <c r="F801" s="32">
        <f>IF(B801="","",IF(B801&gt;='Mortgage Calculator'!$D$22,E801+I801,MIN('Mortgage Calculator'!$D$23,E801+I801)))</f>
        <v>0</v>
      </c>
      <c r="G801" s="33"/>
      <c r="H801" s="32">
        <f>IF(B801="","",MAX(0,MIN('Mortgage Calculator'!$D$17+N(G801),E801+I801-F801)))</f>
        <v>0</v>
      </c>
      <c r="I801" s="32">
        <f>IF(B801="","",ROUND(E801*'Mortgage Calculator'!$D$8/12,2))</f>
        <v>0</v>
      </c>
      <c r="J801" s="32">
        <f>IF(B801="","",F801+H801-I801)</f>
        <v>0</v>
      </c>
      <c r="K801" s="34">
        <f>IF(B801="","",ROUND(E801-J801,2))</f>
        <v>0</v>
      </c>
      <c r="L801" s="35">
        <f>IF(B801="","",L800+I801)</f>
        <v>0</v>
      </c>
      <c r="M801" s="32">
        <f>IF(B801="","",IF(AND('Mortgage Calculator'!$D$21/'Mortgage Calculator'!$D$6&gt;0.8,E801/'Mortgage Calculator'!$D$6&gt;0.78),ROUND('Mortgage Calculator'!$D$21*'Mortgage Calculator'!$D$15/12,2),0))</f>
        <v>0</v>
      </c>
      <c r="N801" s="36">
        <f>IF(B801="","",1-K801/'Mortgage Calculator'!$D$6)</f>
        <v>0</v>
      </c>
    </row>
    <row r="802" spans="2:14">
      <c r="B802" s="30">
        <f>IF(B801="","",IF(K801&gt;0.005,B801+1,""))</f>
        <v>0</v>
      </c>
      <c r="C802" s="31">
        <f>IF(B802="","",EDATE('Mortgage Calculator'!$D$10,B802-1))</f>
        <v>0</v>
      </c>
      <c r="D802" s="30">
        <f>IF(B802="","",INT((B802-1)/12)+1)</f>
        <v>0</v>
      </c>
      <c r="E802" s="32">
        <f>IF(B802="","",K801)</f>
        <v>0</v>
      </c>
      <c r="F802" s="32">
        <f>IF(B802="","",IF(B802&gt;='Mortgage Calculator'!$D$22,E802+I802,MIN('Mortgage Calculator'!$D$23,E802+I802)))</f>
        <v>0</v>
      </c>
      <c r="G802" s="33"/>
      <c r="H802" s="32">
        <f>IF(B802="","",MAX(0,MIN('Mortgage Calculator'!$D$17+N(G802),E802+I802-F802)))</f>
        <v>0</v>
      </c>
      <c r="I802" s="32">
        <f>IF(B802="","",ROUND(E802*'Mortgage Calculator'!$D$8/12,2))</f>
        <v>0</v>
      </c>
      <c r="J802" s="32">
        <f>IF(B802="","",F802+H802-I802)</f>
        <v>0</v>
      </c>
      <c r="K802" s="34">
        <f>IF(B802="","",ROUND(E802-J802,2))</f>
        <v>0</v>
      </c>
      <c r="L802" s="35">
        <f>IF(B802="","",L801+I802)</f>
        <v>0</v>
      </c>
      <c r="M802" s="32">
        <f>IF(B802="","",IF(AND('Mortgage Calculator'!$D$21/'Mortgage Calculator'!$D$6&gt;0.8,E802/'Mortgage Calculator'!$D$6&gt;0.78),ROUND('Mortgage Calculator'!$D$21*'Mortgage Calculator'!$D$15/12,2),0))</f>
        <v>0</v>
      </c>
      <c r="N802" s="36">
        <f>IF(B802="","",1-K802/'Mortgage Calculator'!$D$6)</f>
        <v>0</v>
      </c>
    </row>
    <row r="803" spans="2:14">
      <c r="B803" s="30">
        <f>IF(B802="","",IF(K802&gt;0.005,B802+1,""))</f>
        <v>0</v>
      </c>
      <c r="C803" s="31">
        <f>IF(B803="","",EDATE('Mortgage Calculator'!$D$10,B803-1))</f>
        <v>0</v>
      </c>
      <c r="D803" s="30">
        <f>IF(B803="","",INT((B803-1)/12)+1)</f>
        <v>0</v>
      </c>
      <c r="E803" s="32">
        <f>IF(B803="","",K802)</f>
        <v>0</v>
      </c>
      <c r="F803" s="32">
        <f>IF(B803="","",IF(B803&gt;='Mortgage Calculator'!$D$22,E803+I803,MIN('Mortgage Calculator'!$D$23,E803+I803)))</f>
        <v>0</v>
      </c>
      <c r="G803" s="33"/>
      <c r="H803" s="32">
        <f>IF(B803="","",MAX(0,MIN('Mortgage Calculator'!$D$17+N(G803),E803+I803-F803)))</f>
        <v>0</v>
      </c>
      <c r="I803" s="32">
        <f>IF(B803="","",ROUND(E803*'Mortgage Calculator'!$D$8/12,2))</f>
        <v>0</v>
      </c>
      <c r="J803" s="32">
        <f>IF(B803="","",F803+H803-I803)</f>
        <v>0</v>
      </c>
      <c r="K803" s="34">
        <f>IF(B803="","",ROUND(E803-J803,2))</f>
        <v>0</v>
      </c>
      <c r="L803" s="35">
        <f>IF(B803="","",L802+I803)</f>
        <v>0</v>
      </c>
      <c r="M803" s="32">
        <f>IF(B803="","",IF(AND('Mortgage Calculator'!$D$21/'Mortgage Calculator'!$D$6&gt;0.8,E803/'Mortgage Calculator'!$D$6&gt;0.78),ROUND('Mortgage Calculator'!$D$21*'Mortgage Calculator'!$D$15/12,2),0))</f>
        <v>0</v>
      </c>
      <c r="N803" s="36">
        <f>IF(B803="","",1-K803/'Mortgage Calculator'!$D$6)</f>
        <v>0</v>
      </c>
    </row>
    <row r="804" spans="2:14">
      <c r="B804" s="30">
        <f>IF(B803="","",IF(K803&gt;0.005,B803+1,""))</f>
        <v>0</v>
      </c>
      <c r="C804" s="31">
        <f>IF(B804="","",EDATE('Mortgage Calculator'!$D$10,B804-1))</f>
        <v>0</v>
      </c>
      <c r="D804" s="30">
        <f>IF(B804="","",INT((B804-1)/12)+1)</f>
        <v>0</v>
      </c>
      <c r="E804" s="32">
        <f>IF(B804="","",K803)</f>
        <v>0</v>
      </c>
      <c r="F804" s="32">
        <f>IF(B804="","",IF(B804&gt;='Mortgage Calculator'!$D$22,E804+I804,MIN('Mortgage Calculator'!$D$23,E804+I804)))</f>
        <v>0</v>
      </c>
      <c r="G804" s="33"/>
      <c r="H804" s="32">
        <f>IF(B804="","",MAX(0,MIN('Mortgage Calculator'!$D$17+N(G804),E804+I804-F804)))</f>
        <v>0</v>
      </c>
      <c r="I804" s="32">
        <f>IF(B804="","",ROUND(E804*'Mortgage Calculator'!$D$8/12,2))</f>
        <v>0</v>
      </c>
      <c r="J804" s="32">
        <f>IF(B804="","",F804+H804-I804)</f>
        <v>0</v>
      </c>
      <c r="K804" s="34">
        <f>IF(B804="","",ROUND(E804-J804,2))</f>
        <v>0</v>
      </c>
      <c r="L804" s="35">
        <f>IF(B804="","",L803+I804)</f>
        <v>0</v>
      </c>
      <c r="M804" s="32">
        <f>IF(B804="","",IF(AND('Mortgage Calculator'!$D$21/'Mortgage Calculator'!$D$6&gt;0.8,E804/'Mortgage Calculator'!$D$6&gt;0.78),ROUND('Mortgage Calculator'!$D$21*'Mortgage Calculator'!$D$15/12,2),0))</f>
        <v>0</v>
      </c>
      <c r="N804" s="36">
        <f>IF(B804="","",1-K804/'Mortgage Calculator'!$D$6)</f>
        <v>0</v>
      </c>
    </row>
    <row r="805" spans="2:14">
      <c r="B805" s="30">
        <f>IF(B804="","",IF(K804&gt;0.005,B804+1,""))</f>
        <v>0</v>
      </c>
      <c r="C805" s="31">
        <f>IF(B805="","",EDATE('Mortgage Calculator'!$D$10,B805-1))</f>
        <v>0</v>
      </c>
      <c r="D805" s="30">
        <f>IF(B805="","",INT((B805-1)/12)+1)</f>
        <v>0</v>
      </c>
      <c r="E805" s="32">
        <f>IF(B805="","",K804)</f>
        <v>0</v>
      </c>
      <c r="F805" s="32">
        <f>IF(B805="","",IF(B805&gt;='Mortgage Calculator'!$D$22,E805+I805,MIN('Mortgage Calculator'!$D$23,E805+I805)))</f>
        <v>0</v>
      </c>
      <c r="G805" s="33"/>
      <c r="H805" s="32">
        <f>IF(B805="","",MAX(0,MIN('Mortgage Calculator'!$D$17+N(G805),E805+I805-F805)))</f>
        <v>0</v>
      </c>
      <c r="I805" s="32">
        <f>IF(B805="","",ROUND(E805*'Mortgage Calculator'!$D$8/12,2))</f>
        <v>0</v>
      </c>
      <c r="J805" s="32">
        <f>IF(B805="","",F805+H805-I805)</f>
        <v>0</v>
      </c>
      <c r="K805" s="34">
        <f>IF(B805="","",ROUND(E805-J805,2))</f>
        <v>0</v>
      </c>
      <c r="L805" s="35">
        <f>IF(B805="","",L804+I805)</f>
        <v>0</v>
      </c>
      <c r="M805" s="32">
        <f>IF(B805="","",IF(AND('Mortgage Calculator'!$D$21/'Mortgage Calculator'!$D$6&gt;0.8,E805/'Mortgage Calculator'!$D$6&gt;0.78),ROUND('Mortgage Calculator'!$D$21*'Mortgage Calculator'!$D$15/12,2),0))</f>
        <v>0</v>
      </c>
      <c r="N805" s="36">
        <f>IF(B805="","",1-K805/'Mortgage Calculator'!$D$6)</f>
        <v>0</v>
      </c>
    </row>
    <row r="806" spans="2:14">
      <c r="B806" s="30">
        <f>IF(B805="","",IF(K805&gt;0.005,B805+1,""))</f>
        <v>0</v>
      </c>
      <c r="C806" s="31">
        <f>IF(B806="","",EDATE('Mortgage Calculator'!$D$10,B806-1))</f>
        <v>0</v>
      </c>
      <c r="D806" s="30">
        <f>IF(B806="","",INT((B806-1)/12)+1)</f>
        <v>0</v>
      </c>
      <c r="E806" s="32">
        <f>IF(B806="","",K805)</f>
        <v>0</v>
      </c>
      <c r="F806" s="32">
        <f>IF(B806="","",IF(B806&gt;='Mortgage Calculator'!$D$22,E806+I806,MIN('Mortgage Calculator'!$D$23,E806+I806)))</f>
        <v>0</v>
      </c>
      <c r="G806" s="33"/>
      <c r="H806" s="32">
        <f>IF(B806="","",MAX(0,MIN('Mortgage Calculator'!$D$17+N(G806),E806+I806-F806)))</f>
        <v>0</v>
      </c>
      <c r="I806" s="32">
        <f>IF(B806="","",ROUND(E806*'Mortgage Calculator'!$D$8/12,2))</f>
        <v>0</v>
      </c>
      <c r="J806" s="32">
        <f>IF(B806="","",F806+H806-I806)</f>
        <v>0</v>
      </c>
      <c r="K806" s="34">
        <f>IF(B806="","",ROUND(E806-J806,2))</f>
        <v>0</v>
      </c>
      <c r="L806" s="35">
        <f>IF(B806="","",L805+I806)</f>
        <v>0</v>
      </c>
      <c r="M806" s="32">
        <f>IF(B806="","",IF(AND('Mortgage Calculator'!$D$21/'Mortgage Calculator'!$D$6&gt;0.8,E806/'Mortgage Calculator'!$D$6&gt;0.78),ROUND('Mortgage Calculator'!$D$21*'Mortgage Calculator'!$D$15/12,2),0))</f>
        <v>0</v>
      </c>
      <c r="N806" s="36">
        <f>IF(B806="","",1-K806/'Mortgage Calculator'!$D$6)</f>
        <v>0</v>
      </c>
    </row>
    <row r="807" spans="2:14">
      <c r="B807" s="30">
        <f>IF(B806="","",IF(K806&gt;0.005,B806+1,""))</f>
        <v>0</v>
      </c>
      <c r="C807" s="31">
        <f>IF(B807="","",EDATE('Mortgage Calculator'!$D$10,B807-1))</f>
        <v>0</v>
      </c>
      <c r="D807" s="30">
        <f>IF(B807="","",INT((B807-1)/12)+1)</f>
        <v>0</v>
      </c>
      <c r="E807" s="32">
        <f>IF(B807="","",K806)</f>
        <v>0</v>
      </c>
      <c r="F807" s="32">
        <f>IF(B807="","",IF(B807&gt;='Mortgage Calculator'!$D$22,E807+I807,MIN('Mortgage Calculator'!$D$23,E807+I807)))</f>
        <v>0</v>
      </c>
      <c r="G807" s="33"/>
      <c r="H807" s="32">
        <f>IF(B807="","",MAX(0,MIN('Mortgage Calculator'!$D$17+N(G807),E807+I807-F807)))</f>
        <v>0</v>
      </c>
      <c r="I807" s="32">
        <f>IF(B807="","",ROUND(E807*'Mortgage Calculator'!$D$8/12,2))</f>
        <v>0</v>
      </c>
      <c r="J807" s="32">
        <f>IF(B807="","",F807+H807-I807)</f>
        <v>0</v>
      </c>
      <c r="K807" s="34">
        <f>IF(B807="","",ROUND(E807-J807,2))</f>
        <v>0</v>
      </c>
      <c r="L807" s="35">
        <f>IF(B807="","",L806+I807)</f>
        <v>0</v>
      </c>
      <c r="M807" s="32">
        <f>IF(B807="","",IF(AND('Mortgage Calculator'!$D$21/'Mortgage Calculator'!$D$6&gt;0.8,E807/'Mortgage Calculator'!$D$6&gt;0.78),ROUND('Mortgage Calculator'!$D$21*'Mortgage Calculator'!$D$15/12,2),0))</f>
        <v>0</v>
      </c>
      <c r="N807" s="36">
        <f>IF(B807="","",1-K807/'Mortgage Calculator'!$D$6)</f>
        <v>0</v>
      </c>
    </row>
    <row r="808" spans="2:14">
      <c r="B808" s="30">
        <f>IF(B807="","",IF(K807&gt;0.005,B807+1,""))</f>
        <v>0</v>
      </c>
      <c r="C808" s="31">
        <f>IF(B808="","",EDATE('Mortgage Calculator'!$D$10,B808-1))</f>
        <v>0</v>
      </c>
      <c r="D808" s="30">
        <f>IF(B808="","",INT((B808-1)/12)+1)</f>
        <v>0</v>
      </c>
      <c r="E808" s="32">
        <f>IF(B808="","",K807)</f>
        <v>0</v>
      </c>
      <c r="F808" s="32">
        <f>IF(B808="","",IF(B808&gt;='Mortgage Calculator'!$D$22,E808+I808,MIN('Mortgage Calculator'!$D$23,E808+I808)))</f>
        <v>0</v>
      </c>
      <c r="G808" s="33"/>
      <c r="H808" s="32">
        <f>IF(B808="","",MAX(0,MIN('Mortgage Calculator'!$D$17+N(G808),E808+I808-F808)))</f>
        <v>0</v>
      </c>
      <c r="I808" s="32">
        <f>IF(B808="","",ROUND(E808*'Mortgage Calculator'!$D$8/12,2))</f>
        <v>0</v>
      </c>
      <c r="J808" s="32">
        <f>IF(B808="","",F808+H808-I808)</f>
        <v>0</v>
      </c>
      <c r="K808" s="34">
        <f>IF(B808="","",ROUND(E808-J808,2))</f>
        <v>0</v>
      </c>
      <c r="L808" s="35">
        <f>IF(B808="","",L807+I808)</f>
        <v>0</v>
      </c>
      <c r="M808" s="32">
        <f>IF(B808="","",IF(AND('Mortgage Calculator'!$D$21/'Mortgage Calculator'!$D$6&gt;0.8,E808/'Mortgage Calculator'!$D$6&gt;0.78),ROUND('Mortgage Calculator'!$D$21*'Mortgage Calculator'!$D$15/12,2),0))</f>
        <v>0</v>
      </c>
      <c r="N808" s="36">
        <f>IF(B808="","",1-K808/'Mortgage Calculator'!$D$6)</f>
        <v>0</v>
      </c>
    </row>
    <row r="809" spans="2:14">
      <c r="B809" s="30">
        <f>IF(B808="","",IF(K808&gt;0.005,B808+1,""))</f>
        <v>0</v>
      </c>
      <c r="C809" s="31">
        <f>IF(B809="","",EDATE('Mortgage Calculator'!$D$10,B809-1))</f>
        <v>0</v>
      </c>
      <c r="D809" s="30">
        <f>IF(B809="","",INT((B809-1)/12)+1)</f>
        <v>0</v>
      </c>
      <c r="E809" s="32">
        <f>IF(B809="","",K808)</f>
        <v>0</v>
      </c>
      <c r="F809" s="32">
        <f>IF(B809="","",IF(B809&gt;='Mortgage Calculator'!$D$22,E809+I809,MIN('Mortgage Calculator'!$D$23,E809+I809)))</f>
        <v>0</v>
      </c>
      <c r="G809" s="33"/>
      <c r="H809" s="32">
        <f>IF(B809="","",MAX(0,MIN('Mortgage Calculator'!$D$17+N(G809),E809+I809-F809)))</f>
        <v>0</v>
      </c>
      <c r="I809" s="32">
        <f>IF(B809="","",ROUND(E809*'Mortgage Calculator'!$D$8/12,2))</f>
        <v>0</v>
      </c>
      <c r="J809" s="32">
        <f>IF(B809="","",F809+H809-I809)</f>
        <v>0</v>
      </c>
      <c r="K809" s="34">
        <f>IF(B809="","",ROUND(E809-J809,2))</f>
        <v>0</v>
      </c>
      <c r="L809" s="35">
        <f>IF(B809="","",L808+I809)</f>
        <v>0</v>
      </c>
      <c r="M809" s="32">
        <f>IF(B809="","",IF(AND('Mortgage Calculator'!$D$21/'Mortgage Calculator'!$D$6&gt;0.8,E809/'Mortgage Calculator'!$D$6&gt;0.78),ROUND('Mortgage Calculator'!$D$21*'Mortgage Calculator'!$D$15/12,2),0))</f>
        <v>0</v>
      </c>
      <c r="N809" s="36">
        <f>IF(B809="","",1-K809/'Mortgage Calculator'!$D$6)</f>
        <v>0</v>
      </c>
    </row>
    <row r="810" spans="2:14">
      <c r="B810" s="30">
        <f>IF(B809="","",IF(K809&gt;0.005,B809+1,""))</f>
        <v>0</v>
      </c>
      <c r="C810" s="31">
        <f>IF(B810="","",EDATE('Mortgage Calculator'!$D$10,B810-1))</f>
        <v>0</v>
      </c>
      <c r="D810" s="30">
        <f>IF(B810="","",INT((B810-1)/12)+1)</f>
        <v>0</v>
      </c>
      <c r="E810" s="32">
        <f>IF(B810="","",K809)</f>
        <v>0</v>
      </c>
      <c r="F810" s="32">
        <f>IF(B810="","",IF(B810&gt;='Mortgage Calculator'!$D$22,E810+I810,MIN('Mortgage Calculator'!$D$23,E810+I810)))</f>
        <v>0</v>
      </c>
      <c r="G810" s="33"/>
      <c r="H810" s="32">
        <f>IF(B810="","",MAX(0,MIN('Mortgage Calculator'!$D$17+N(G810),E810+I810-F810)))</f>
        <v>0</v>
      </c>
      <c r="I810" s="32">
        <f>IF(B810="","",ROUND(E810*'Mortgage Calculator'!$D$8/12,2))</f>
        <v>0</v>
      </c>
      <c r="J810" s="32">
        <f>IF(B810="","",F810+H810-I810)</f>
        <v>0</v>
      </c>
      <c r="K810" s="34">
        <f>IF(B810="","",ROUND(E810-J810,2))</f>
        <v>0</v>
      </c>
      <c r="L810" s="35">
        <f>IF(B810="","",L809+I810)</f>
        <v>0</v>
      </c>
      <c r="M810" s="32">
        <f>IF(B810="","",IF(AND('Mortgage Calculator'!$D$21/'Mortgage Calculator'!$D$6&gt;0.8,E810/'Mortgage Calculator'!$D$6&gt;0.78),ROUND('Mortgage Calculator'!$D$21*'Mortgage Calculator'!$D$15/12,2),0))</f>
        <v>0</v>
      </c>
      <c r="N810" s="36">
        <f>IF(B810="","",1-K810/'Mortgage Calculator'!$D$6)</f>
        <v>0</v>
      </c>
    </row>
    <row r="811" spans="2:14">
      <c r="B811" s="30">
        <f>IF(B810="","",IF(K810&gt;0.005,B810+1,""))</f>
        <v>0</v>
      </c>
      <c r="C811" s="31">
        <f>IF(B811="","",EDATE('Mortgage Calculator'!$D$10,B811-1))</f>
        <v>0</v>
      </c>
      <c r="D811" s="30">
        <f>IF(B811="","",INT((B811-1)/12)+1)</f>
        <v>0</v>
      </c>
      <c r="E811" s="32">
        <f>IF(B811="","",K810)</f>
        <v>0</v>
      </c>
      <c r="F811" s="32">
        <f>IF(B811="","",IF(B811&gt;='Mortgage Calculator'!$D$22,E811+I811,MIN('Mortgage Calculator'!$D$23,E811+I811)))</f>
        <v>0</v>
      </c>
      <c r="G811" s="33"/>
      <c r="H811" s="32">
        <f>IF(B811="","",MAX(0,MIN('Mortgage Calculator'!$D$17+N(G811),E811+I811-F811)))</f>
        <v>0</v>
      </c>
      <c r="I811" s="32">
        <f>IF(B811="","",ROUND(E811*'Mortgage Calculator'!$D$8/12,2))</f>
        <v>0</v>
      </c>
      <c r="J811" s="32">
        <f>IF(B811="","",F811+H811-I811)</f>
        <v>0</v>
      </c>
      <c r="K811" s="34">
        <f>IF(B811="","",ROUND(E811-J811,2))</f>
        <v>0</v>
      </c>
      <c r="L811" s="35">
        <f>IF(B811="","",L810+I811)</f>
        <v>0</v>
      </c>
      <c r="M811" s="32">
        <f>IF(B811="","",IF(AND('Mortgage Calculator'!$D$21/'Mortgage Calculator'!$D$6&gt;0.8,E811/'Mortgage Calculator'!$D$6&gt;0.78),ROUND('Mortgage Calculator'!$D$21*'Mortgage Calculator'!$D$15/12,2),0))</f>
        <v>0</v>
      </c>
      <c r="N811" s="36">
        <f>IF(B811="","",1-K811/'Mortgage Calculator'!$D$6)</f>
        <v>0</v>
      </c>
    </row>
    <row r="812" spans="2:14">
      <c r="B812" s="30">
        <f>IF(B811="","",IF(K811&gt;0.005,B811+1,""))</f>
        <v>0</v>
      </c>
      <c r="C812" s="31">
        <f>IF(B812="","",EDATE('Mortgage Calculator'!$D$10,B812-1))</f>
        <v>0</v>
      </c>
      <c r="D812" s="30">
        <f>IF(B812="","",INT((B812-1)/12)+1)</f>
        <v>0</v>
      </c>
      <c r="E812" s="32">
        <f>IF(B812="","",K811)</f>
        <v>0</v>
      </c>
      <c r="F812" s="32">
        <f>IF(B812="","",IF(B812&gt;='Mortgage Calculator'!$D$22,E812+I812,MIN('Mortgage Calculator'!$D$23,E812+I812)))</f>
        <v>0</v>
      </c>
      <c r="G812" s="33"/>
      <c r="H812" s="32">
        <f>IF(B812="","",MAX(0,MIN('Mortgage Calculator'!$D$17+N(G812),E812+I812-F812)))</f>
        <v>0</v>
      </c>
      <c r="I812" s="32">
        <f>IF(B812="","",ROUND(E812*'Mortgage Calculator'!$D$8/12,2))</f>
        <v>0</v>
      </c>
      <c r="J812" s="32">
        <f>IF(B812="","",F812+H812-I812)</f>
        <v>0</v>
      </c>
      <c r="K812" s="34">
        <f>IF(B812="","",ROUND(E812-J812,2))</f>
        <v>0</v>
      </c>
      <c r="L812" s="35">
        <f>IF(B812="","",L811+I812)</f>
        <v>0</v>
      </c>
      <c r="M812" s="32">
        <f>IF(B812="","",IF(AND('Mortgage Calculator'!$D$21/'Mortgage Calculator'!$D$6&gt;0.8,E812/'Mortgage Calculator'!$D$6&gt;0.78),ROUND('Mortgage Calculator'!$D$21*'Mortgage Calculator'!$D$15/12,2),0))</f>
        <v>0</v>
      </c>
      <c r="N812" s="36">
        <f>IF(B812="","",1-K812/'Mortgage Calculator'!$D$6)</f>
        <v>0</v>
      </c>
    </row>
    <row r="813" spans="2:14">
      <c r="B813" s="30">
        <f>IF(B812="","",IF(K812&gt;0.005,B812+1,""))</f>
        <v>0</v>
      </c>
      <c r="C813" s="31">
        <f>IF(B813="","",EDATE('Mortgage Calculator'!$D$10,B813-1))</f>
        <v>0</v>
      </c>
      <c r="D813" s="30">
        <f>IF(B813="","",INT((B813-1)/12)+1)</f>
        <v>0</v>
      </c>
      <c r="E813" s="32">
        <f>IF(B813="","",K812)</f>
        <v>0</v>
      </c>
      <c r="F813" s="32">
        <f>IF(B813="","",IF(B813&gt;='Mortgage Calculator'!$D$22,E813+I813,MIN('Mortgage Calculator'!$D$23,E813+I813)))</f>
        <v>0</v>
      </c>
      <c r="G813" s="33"/>
      <c r="H813" s="32">
        <f>IF(B813="","",MAX(0,MIN('Mortgage Calculator'!$D$17+N(G813),E813+I813-F813)))</f>
        <v>0</v>
      </c>
      <c r="I813" s="32">
        <f>IF(B813="","",ROUND(E813*'Mortgage Calculator'!$D$8/12,2))</f>
        <v>0</v>
      </c>
      <c r="J813" s="32">
        <f>IF(B813="","",F813+H813-I813)</f>
        <v>0</v>
      </c>
      <c r="K813" s="34">
        <f>IF(B813="","",ROUND(E813-J813,2))</f>
        <v>0</v>
      </c>
      <c r="L813" s="35">
        <f>IF(B813="","",L812+I813)</f>
        <v>0</v>
      </c>
      <c r="M813" s="32">
        <f>IF(B813="","",IF(AND('Mortgage Calculator'!$D$21/'Mortgage Calculator'!$D$6&gt;0.8,E813/'Mortgage Calculator'!$D$6&gt;0.78),ROUND('Mortgage Calculator'!$D$21*'Mortgage Calculator'!$D$15/12,2),0))</f>
        <v>0</v>
      </c>
      <c r="N813" s="36">
        <f>IF(B813="","",1-K813/'Mortgage Calculator'!$D$6)</f>
        <v>0</v>
      </c>
    </row>
    <row r="814" spans="2:14">
      <c r="B814" s="30">
        <f>IF(B813="","",IF(K813&gt;0.005,B813+1,""))</f>
        <v>0</v>
      </c>
      <c r="C814" s="31">
        <f>IF(B814="","",EDATE('Mortgage Calculator'!$D$10,B814-1))</f>
        <v>0</v>
      </c>
      <c r="D814" s="30">
        <f>IF(B814="","",INT((B814-1)/12)+1)</f>
        <v>0</v>
      </c>
      <c r="E814" s="32">
        <f>IF(B814="","",K813)</f>
        <v>0</v>
      </c>
      <c r="F814" s="32">
        <f>IF(B814="","",IF(B814&gt;='Mortgage Calculator'!$D$22,E814+I814,MIN('Mortgage Calculator'!$D$23,E814+I814)))</f>
        <v>0</v>
      </c>
      <c r="G814" s="33"/>
      <c r="H814" s="32">
        <f>IF(B814="","",MAX(0,MIN('Mortgage Calculator'!$D$17+N(G814),E814+I814-F814)))</f>
        <v>0</v>
      </c>
      <c r="I814" s="32">
        <f>IF(B814="","",ROUND(E814*'Mortgage Calculator'!$D$8/12,2))</f>
        <v>0</v>
      </c>
      <c r="J814" s="32">
        <f>IF(B814="","",F814+H814-I814)</f>
        <v>0</v>
      </c>
      <c r="K814" s="34">
        <f>IF(B814="","",ROUND(E814-J814,2))</f>
        <v>0</v>
      </c>
      <c r="L814" s="35">
        <f>IF(B814="","",L813+I814)</f>
        <v>0</v>
      </c>
      <c r="M814" s="32">
        <f>IF(B814="","",IF(AND('Mortgage Calculator'!$D$21/'Mortgage Calculator'!$D$6&gt;0.8,E814/'Mortgage Calculator'!$D$6&gt;0.78),ROUND('Mortgage Calculator'!$D$21*'Mortgage Calculator'!$D$15/12,2),0))</f>
        <v>0</v>
      </c>
      <c r="N814" s="36">
        <f>IF(B814="","",1-K814/'Mortgage Calculator'!$D$6)</f>
        <v>0</v>
      </c>
    </row>
    <row r="815" spans="2:14">
      <c r="B815" s="30">
        <f>IF(B814="","",IF(K814&gt;0.005,B814+1,""))</f>
        <v>0</v>
      </c>
      <c r="C815" s="31">
        <f>IF(B815="","",EDATE('Mortgage Calculator'!$D$10,B815-1))</f>
        <v>0</v>
      </c>
      <c r="D815" s="30">
        <f>IF(B815="","",INT((B815-1)/12)+1)</f>
        <v>0</v>
      </c>
      <c r="E815" s="32">
        <f>IF(B815="","",K814)</f>
        <v>0</v>
      </c>
      <c r="F815" s="32">
        <f>IF(B815="","",IF(B815&gt;='Mortgage Calculator'!$D$22,E815+I815,MIN('Mortgage Calculator'!$D$23,E815+I815)))</f>
        <v>0</v>
      </c>
      <c r="G815" s="33"/>
      <c r="H815" s="32">
        <f>IF(B815="","",MAX(0,MIN('Mortgage Calculator'!$D$17+N(G815),E815+I815-F815)))</f>
        <v>0</v>
      </c>
      <c r="I815" s="32">
        <f>IF(B815="","",ROUND(E815*'Mortgage Calculator'!$D$8/12,2))</f>
        <v>0</v>
      </c>
      <c r="J815" s="32">
        <f>IF(B815="","",F815+H815-I815)</f>
        <v>0</v>
      </c>
      <c r="K815" s="34">
        <f>IF(B815="","",ROUND(E815-J815,2))</f>
        <v>0</v>
      </c>
      <c r="L815" s="35">
        <f>IF(B815="","",L814+I815)</f>
        <v>0</v>
      </c>
      <c r="M815" s="32">
        <f>IF(B815="","",IF(AND('Mortgage Calculator'!$D$21/'Mortgage Calculator'!$D$6&gt;0.8,E815/'Mortgage Calculator'!$D$6&gt;0.78),ROUND('Mortgage Calculator'!$D$21*'Mortgage Calculator'!$D$15/12,2),0))</f>
        <v>0</v>
      </c>
      <c r="N815" s="36">
        <f>IF(B815="","",1-K815/'Mortgage Calculator'!$D$6)</f>
        <v>0</v>
      </c>
    </row>
    <row r="816" spans="2:14">
      <c r="B816" s="30">
        <f>IF(B815="","",IF(K815&gt;0.005,B815+1,""))</f>
        <v>0</v>
      </c>
      <c r="C816" s="31">
        <f>IF(B816="","",EDATE('Mortgage Calculator'!$D$10,B816-1))</f>
        <v>0</v>
      </c>
      <c r="D816" s="30">
        <f>IF(B816="","",INT((B816-1)/12)+1)</f>
        <v>0</v>
      </c>
      <c r="E816" s="32">
        <f>IF(B816="","",K815)</f>
        <v>0</v>
      </c>
      <c r="F816" s="32">
        <f>IF(B816="","",IF(B816&gt;='Mortgage Calculator'!$D$22,E816+I816,MIN('Mortgage Calculator'!$D$23,E816+I816)))</f>
        <v>0</v>
      </c>
      <c r="G816" s="33"/>
      <c r="H816" s="32">
        <f>IF(B816="","",MAX(0,MIN('Mortgage Calculator'!$D$17+N(G816),E816+I816-F816)))</f>
        <v>0</v>
      </c>
      <c r="I816" s="32">
        <f>IF(B816="","",ROUND(E816*'Mortgage Calculator'!$D$8/12,2))</f>
        <v>0</v>
      </c>
      <c r="J816" s="32">
        <f>IF(B816="","",F816+H816-I816)</f>
        <v>0</v>
      </c>
      <c r="K816" s="34">
        <f>IF(B816="","",ROUND(E816-J816,2))</f>
        <v>0</v>
      </c>
      <c r="L816" s="35">
        <f>IF(B816="","",L815+I816)</f>
        <v>0</v>
      </c>
      <c r="M816" s="32">
        <f>IF(B816="","",IF(AND('Mortgage Calculator'!$D$21/'Mortgage Calculator'!$D$6&gt;0.8,E816/'Mortgage Calculator'!$D$6&gt;0.78),ROUND('Mortgage Calculator'!$D$21*'Mortgage Calculator'!$D$15/12,2),0))</f>
        <v>0</v>
      </c>
      <c r="N816" s="36">
        <f>IF(B816="","",1-K816/'Mortgage Calculator'!$D$6)</f>
        <v>0</v>
      </c>
    </row>
    <row r="817" spans="2:14">
      <c r="B817" s="30">
        <f>IF(B816="","",IF(K816&gt;0.005,B816+1,""))</f>
        <v>0</v>
      </c>
      <c r="C817" s="31">
        <f>IF(B817="","",EDATE('Mortgage Calculator'!$D$10,B817-1))</f>
        <v>0</v>
      </c>
      <c r="D817" s="30">
        <f>IF(B817="","",INT((B817-1)/12)+1)</f>
        <v>0</v>
      </c>
      <c r="E817" s="32">
        <f>IF(B817="","",K816)</f>
        <v>0</v>
      </c>
      <c r="F817" s="32">
        <f>IF(B817="","",IF(B817&gt;='Mortgage Calculator'!$D$22,E817+I817,MIN('Mortgage Calculator'!$D$23,E817+I817)))</f>
        <v>0</v>
      </c>
      <c r="G817" s="33"/>
      <c r="H817" s="32">
        <f>IF(B817="","",MAX(0,MIN('Mortgage Calculator'!$D$17+N(G817),E817+I817-F817)))</f>
        <v>0</v>
      </c>
      <c r="I817" s="32">
        <f>IF(B817="","",ROUND(E817*'Mortgage Calculator'!$D$8/12,2))</f>
        <v>0</v>
      </c>
      <c r="J817" s="32">
        <f>IF(B817="","",F817+H817-I817)</f>
        <v>0</v>
      </c>
      <c r="K817" s="34">
        <f>IF(B817="","",ROUND(E817-J817,2))</f>
        <v>0</v>
      </c>
      <c r="L817" s="35">
        <f>IF(B817="","",L816+I817)</f>
        <v>0</v>
      </c>
      <c r="M817" s="32">
        <f>IF(B817="","",IF(AND('Mortgage Calculator'!$D$21/'Mortgage Calculator'!$D$6&gt;0.8,E817/'Mortgage Calculator'!$D$6&gt;0.78),ROUND('Mortgage Calculator'!$D$21*'Mortgage Calculator'!$D$15/12,2),0))</f>
        <v>0</v>
      </c>
      <c r="N817" s="36">
        <f>IF(B817="","",1-K817/'Mortgage Calculator'!$D$6)</f>
        <v>0</v>
      </c>
    </row>
    <row r="818" spans="2:14">
      <c r="B818" s="30">
        <f>IF(B817="","",IF(K817&gt;0.005,B817+1,""))</f>
        <v>0</v>
      </c>
      <c r="C818" s="31">
        <f>IF(B818="","",EDATE('Mortgage Calculator'!$D$10,B818-1))</f>
        <v>0</v>
      </c>
      <c r="D818" s="30">
        <f>IF(B818="","",INT((B818-1)/12)+1)</f>
        <v>0</v>
      </c>
      <c r="E818" s="32">
        <f>IF(B818="","",K817)</f>
        <v>0</v>
      </c>
      <c r="F818" s="32">
        <f>IF(B818="","",IF(B818&gt;='Mortgage Calculator'!$D$22,E818+I818,MIN('Mortgage Calculator'!$D$23,E818+I818)))</f>
        <v>0</v>
      </c>
      <c r="G818" s="33"/>
      <c r="H818" s="32">
        <f>IF(B818="","",MAX(0,MIN('Mortgage Calculator'!$D$17+N(G818),E818+I818-F818)))</f>
        <v>0</v>
      </c>
      <c r="I818" s="32">
        <f>IF(B818="","",ROUND(E818*'Mortgage Calculator'!$D$8/12,2))</f>
        <v>0</v>
      </c>
      <c r="J818" s="32">
        <f>IF(B818="","",F818+H818-I818)</f>
        <v>0</v>
      </c>
      <c r="K818" s="34">
        <f>IF(B818="","",ROUND(E818-J818,2))</f>
        <v>0</v>
      </c>
      <c r="L818" s="35">
        <f>IF(B818="","",L817+I818)</f>
        <v>0</v>
      </c>
      <c r="M818" s="32">
        <f>IF(B818="","",IF(AND('Mortgage Calculator'!$D$21/'Mortgage Calculator'!$D$6&gt;0.8,E818/'Mortgage Calculator'!$D$6&gt;0.78),ROUND('Mortgage Calculator'!$D$21*'Mortgage Calculator'!$D$15/12,2),0))</f>
        <v>0</v>
      </c>
      <c r="N818" s="36">
        <f>IF(B818="","",1-K818/'Mortgage Calculator'!$D$6)</f>
        <v>0</v>
      </c>
    </row>
    <row r="819" spans="2:14">
      <c r="B819" s="30">
        <f>IF(B818="","",IF(K818&gt;0.005,B818+1,""))</f>
        <v>0</v>
      </c>
      <c r="C819" s="31">
        <f>IF(B819="","",EDATE('Mortgage Calculator'!$D$10,B819-1))</f>
        <v>0</v>
      </c>
      <c r="D819" s="30">
        <f>IF(B819="","",INT((B819-1)/12)+1)</f>
        <v>0</v>
      </c>
      <c r="E819" s="32">
        <f>IF(B819="","",K818)</f>
        <v>0</v>
      </c>
      <c r="F819" s="32">
        <f>IF(B819="","",IF(B819&gt;='Mortgage Calculator'!$D$22,E819+I819,MIN('Mortgage Calculator'!$D$23,E819+I819)))</f>
        <v>0</v>
      </c>
      <c r="G819" s="33"/>
      <c r="H819" s="32">
        <f>IF(B819="","",MAX(0,MIN('Mortgage Calculator'!$D$17+N(G819),E819+I819-F819)))</f>
        <v>0</v>
      </c>
      <c r="I819" s="32">
        <f>IF(B819="","",ROUND(E819*'Mortgage Calculator'!$D$8/12,2))</f>
        <v>0</v>
      </c>
      <c r="J819" s="32">
        <f>IF(B819="","",F819+H819-I819)</f>
        <v>0</v>
      </c>
      <c r="K819" s="34">
        <f>IF(B819="","",ROUND(E819-J819,2))</f>
        <v>0</v>
      </c>
      <c r="L819" s="35">
        <f>IF(B819="","",L818+I819)</f>
        <v>0</v>
      </c>
      <c r="M819" s="32">
        <f>IF(B819="","",IF(AND('Mortgage Calculator'!$D$21/'Mortgage Calculator'!$D$6&gt;0.8,E819/'Mortgage Calculator'!$D$6&gt;0.78),ROUND('Mortgage Calculator'!$D$21*'Mortgage Calculator'!$D$15/12,2),0))</f>
        <v>0</v>
      </c>
      <c r="N819" s="36">
        <f>IF(B819="","",1-K819/'Mortgage Calculator'!$D$6)</f>
        <v>0</v>
      </c>
    </row>
    <row r="820" spans="2:14">
      <c r="B820" s="30">
        <f>IF(B819="","",IF(K819&gt;0.005,B819+1,""))</f>
        <v>0</v>
      </c>
      <c r="C820" s="31">
        <f>IF(B820="","",EDATE('Mortgage Calculator'!$D$10,B820-1))</f>
        <v>0</v>
      </c>
      <c r="D820" s="30">
        <f>IF(B820="","",INT((B820-1)/12)+1)</f>
        <v>0</v>
      </c>
      <c r="E820" s="32">
        <f>IF(B820="","",K819)</f>
        <v>0</v>
      </c>
      <c r="F820" s="32">
        <f>IF(B820="","",IF(B820&gt;='Mortgage Calculator'!$D$22,E820+I820,MIN('Mortgage Calculator'!$D$23,E820+I820)))</f>
        <v>0</v>
      </c>
      <c r="G820" s="33"/>
      <c r="H820" s="32">
        <f>IF(B820="","",MAX(0,MIN('Mortgage Calculator'!$D$17+N(G820),E820+I820-F820)))</f>
        <v>0</v>
      </c>
      <c r="I820" s="32">
        <f>IF(B820="","",ROUND(E820*'Mortgage Calculator'!$D$8/12,2))</f>
        <v>0</v>
      </c>
      <c r="J820" s="32">
        <f>IF(B820="","",F820+H820-I820)</f>
        <v>0</v>
      </c>
      <c r="K820" s="34">
        <f>IF(B820="","",ROUND(E820-J820,2))</f>
        <v>0</v>
      </c>
      <c r="L820" s="35">
        <f>IF(B820="","",L819+I820)</f>
        <v>0</v>
      </c>
      <c r="M820" s="32">
        <f>IF(B820="","",IF(AND('Mortgage Calculator'!$D$21/'Mortgage Calculator'!$D$6&gt;0.8,E820/'Mortgage Calculator'!$D$6&gt;0.78),ROUND('Mortgage Calculator'!$D$21*'Mortgage Calculator'!$D$15/12,2),0))</f>
        <v>0</v>
      </c>
      <c r="N820" s="36">
        <f>IF(B820="","",1-K820/'Mortgage Calculator'!$D$6)</f>
        <v>0</v>
      </c>
    </row>
    <row r="821" spans="2:14">
      <c r="B821" s="30">
        <f>IF(B820="","",IF(K820&gt;0.005,B820+1,""))</f>
        <v>0</v>
      </c>
      <c r="C821" s="31">
        <f>IF(B821="","",EDATE('Mortgage Calculator'!$D$10,B821-1))</f>
        <v>0</v>
      </c>
      <c r="D821" s="30">
        <f>IF(B821="","",INT((B821-1)/12)+1)</f>
        <v>0</v>
      </c>
      <c r="E821" s="32">
        <f>IF(B821="","",K820)</f>
        <v>0</v>
      </c>
      <c r="F821" s="32">
        <f>IF(B821="","",IF(B821&gt;='Mortgage Calculator'!$D$22,E821+I821,MIN('Mortgage Calculator'!$D$23,E821+I821)))</f>
        <v>0</v>
      </c>
      <c r="G821" s="33"/>
      <c r="H821" s="32">
        <f>IF(B821="","",MAX(0,MIN('Mortgage Calculator'!$D$17+N(G821),E821+I821-F821)))</f>
        <v>0</v>
      </c>
      <c r="I821" s="32">
        <f>IF(B821="","",ROUND(E821*'Mortgage Calculator'!$D$8/12,2))</f>
        <v>0</v>
      </c>
      <c r="J821" s="32">
        <f>IF(B821="","",F821+H821-I821)</f>
        <v>0</v>
      </c>
      <c r="K821" s="34">
        <f>IF(B821="","",ROUND(E821-J821,2))</f>
        <v>0</v>
      </c>
      <c r="L821" s="35">
        <f>IF(B821="","",L820+I821)</f>
        <v>0</v>
      </c>
      <c r="M821" s="32">
        <f>IF(B821="","",IF(AND('Mortgage Calculator'!$D$21/'Mortgage Calculator'!$D$6&gt;0.8,E821/'Mortgage Calculator'!$D$6&gt;0.78),ROUND('Mortgage Calculator'!$D$21*'Mortgage Calculator'!$D$15/12,2),0))</f>
        <v>0</v>
      </c>
      <c r="N821" s="36">
        <f>IF(B821="","",1-K821/'Mortgage Calculator'!$D$6)</f>
        <v>0</v>
      </c>
    </row>
    <row r="822" spans="2:14">
      <c r="B822" s="30">
        <f>IF(B821="","",IF(K821&gt;0.005,B821+1,""))</f>
        <v>0</v>
      </c>
      <c r="C822" s="31">
        <f>IF(B822="","",EDATE('Mortgage Calculator'!$D$10,B822-1))</f>
        <v>0</v>
      </c>
      <c r="D822" s="30">
        <f>IF(B822="","",INT((B822-1)/12)+1)</f>
        <v>0</v>
      </c>
      <c r="E822" s="32">
        <f>IF(B822="","",K821)</f>
        <v>0</v>
      </c>
      <c r="F822" s="32">
        <f>IF(B822="","",IF(B822&gt;='Mortgage Calculator'!$D$22,E822+I822,MIN('Mortgage Calculator'!$D$23,E822+I822)))</f>
        <v>0</v>
      </c>
      <c r="G822" s="33"/>
      <c r="H822" s="32">
        <f>IF(B822="","",MAX(0,MIN('Mortgage Calculator'!$D$17+N(G822),E822+I822-F822)))</f>
        <v>0</v>
      </c>
      <c r="I822" s="32">
        <f>IF(B822="","",ROUND(E822*'Mortgage Calculator'!$D$8/12,2))</f>
        <v>0</v>
      </c>
      <c r="J822" s="32">
        <f>IF(B822="","",F822+H822-I822)</f>
        <v>0</v>
      </c>
      <c r="K822" s="34">
        <f>IF(B822="","",ROUND(E822-J822,2))</f>
        <v>0</v>
      </c>
      <c r="L822" s="35">
        <f>IF(B822="","",L821+I822)</f>
        <v>0</v>
      </c>
      <c r="M822" s="32">
        <f>IF(B822="","",IF(AND('Mortgage Calculator'!$D$21/'Mortgage Calculator'!$D$6&gt;0.8,E822/'Mortgage Calculator'!$D$6&gt;0.78),ROUND('Mortgage Calculator'!$D$21*'Mortgage Calculator'!$D$15/12,2),0))</f>
        <v>0</v>
      </c>
      <c r="N822" s="36">
        <f>IF(B822="","",1-K822/'Mortgage Calculator'!$D$6)</f>
        <v>0</v>
      </c>
    </row>
    <row r="823" spans="2:14">
      <c r="B823" s="30">
        <f>IF(B822="","",IF(K822&gt;0.005,B822+1,""))</f>
        <v>0</v>
      </c>
      <c r="C823" s="31">
        <f>IF(B823="","",EDATE('Mortgage Calculator'!$D$10,B823-1))</f>
        <v>0</v>
      </c>
      <c r="D823" s="30">
        <f>IF(B823="","",INT((B823-1)/12)+1)</f>
        <v>0</v>
      </c>
      <c r="E823" s="32">
        <f>IF(B823="","",K822)</f>
        <v>0</v>
      </c>
      <c r="F823" s="32">
        <f>IF(B823="","",IF(B823&gt;='Mortgage Calculator'!$D$22,E823+I823,MIN('Mortgage Calculator'!$D$23,E823+I823)))</f>
        <v>0</v>
      </c>
      <c r="G823" s="33"/>
      <c r="H823" s="32">
        <f>IF(B823="","",MAX(0,MIN('Mortgage Calculator'!$D$17+N(G823),E823+I823-F823)))</f>
        <v>0</v>
      </c>
      <c r="I823" s="32">
        <f>IF(B823="","",ROUND(E823*'Mortgage Calculator'!$D$8/12,2))</f>
        <v>0</v>
      </c>
      <c r="J823" s="32">
        <f>IF(B823="","",F823+H823-I823)</f>
        <v>0</v>
      </c>
      <c r="K823" s="34">
        <f>IF(B823="","",ROUND(E823-J823,2))</f>
        <v>0</v>
      </c>
      <c r="L823" s="35">
        <f>IF(B823="","",L822+I823)</f>
        <v>0</v>
      </c>
      <c r="M823" s="32">
        <f>IF(B823="","",IF(AND('Mortgage Calculator'!$D$21/'Mortgage Calculator'!$D$6&gt;0.8,E823/'Mortgage Calculator'!$D$6&gt;0.78),ROUND('Mortgage Calculator'!$D$21*'Mortgage Calculator'!$D$15/12,2),0))</f>
        <v>0</v>
      </c>
      <c r="N823" s="36">
        <f>IF(B823="","",1-K823/'Mortgage Calculator'!$D$6)</f>
        <v>0</v>
      </c>
    </row>
    <row r="824" spans="2:14">
      <c r="B824" s="30">
        <f>IF(B823="","",IF(K823&gt;0.005,B823+1,""))</f>
        <v>0</v>
      </c>
      <c r="C824" s="31">
        <f>IF(B824="","",EDATE('Mortgage Calculator'!$D$10,B824-1))</f>
        <v>0</v>
      </c>
      <c r="D824" s="30">
        <f>IF(B824="","",INT((B824-1)/12)+1)</f>
        <v>0</v>
      </c>
      <c r="E824" s="32">
        <f>IF(B824="","",K823)</f>
        <v>0</v>
      </c>
      <c r="F824" s="32">
        <f>IF(B824="","",IF(B824&gt;='Mortgage Calculator'!$D$22,E824+I824,MIN('Mortgage Calculator'!$D$23,E824+I824)))</f>
        <v>0</v>
      </c>
      <c r="G824" s="33"/>
      <c r="H824" s="32">
        <f>IF(B824="","",MAX(0,MIN('Mortgage Calculator'!$D$17+N(G824),E824+I824-F824)))</f>
        <v>0</v>
      </c>
      <c r="I824" s="32">
        <f>IF(B824="","",ROUND(E824*'Mortgage Calculator'!$D$8/12,2))</f>
        <v>0</v>
      </c>
      <c r="J824" s="32">
        <f>IF(B824="","",F824+H824-I824)</f>
        <v>0</v>
      </c>
      <c r="K824" s="34">
        <f>IF(B824="","",ROUND(E824-J824,2))</f>
        <v>0</v>
      </c>
      <c r="L824" s="35">
        <f>IF(B824="","",L823+I824)</f>
        <v>0</v>
      </c>
      <c r="M824" s="32">
        <f>IF(B824="","",IF(AND('Mortgage Calculator'!$D$21/'Mortgage Calculator'!$D$6&gt;0.8,E824/'Mortgage Calculator'!$D$6&gt;0.78),ROUND('Mortgage Calculator'!$D$21*'Mortgage Calculator'!$D$15/12,2),0))</f>
        <v>0</v>
      </c>
      <c r="N824" s="36">
        <f>IF(B824="","",1-K824/'Mortgage Calculator'!$D$6)</f>
        <v>0</v>
      </c>
    </row>
    <row r="825" spans="2:14">
      <c r="B825" s="30">
        <f>IF(B824="","",IF(K824&gt;0.005,B824+1,""))</f>
        <v>0</v>
      </c>
      <c r="C825" s="31">
        <f>IF(B825="","",EDATE('Mortgage Calculator'!$D$10,B825-1))</f>
        <v>0</v>
      </c>
      <c r="D825" s="30">
        <f>IF(B825="","",INT((B825-1)/12)+1)</f>
        <v>0</v>
      </c>
      <c r="E825" s="32">
        <f>IF(B825="","",K824)</f>
        <v>0</v>
      </c>
      <c r="F825" s="32">
        <f>IF(B825="","",IF(B825&gt;='Mortgage Calculator'!$D$22,E825+I825,MIN('Mortgage Calculator'!$D$23,E825+I825)))</f>
        <v>0</v>
      </c>
      <c r="G825" s="33"/>
      <c r="H825" s="32">
        <f>IF(B825="","",MAX(0,MIN('Mortgage Calculator'!$D$17+N(G825),E825+I825-F825)))</f>
        <v>0</v>
      </c>
      <c r="I825" s="32">
        <f>IF(B825="","",ROUND(E825*'Mortgage Calculator'!$D$8/12,2))</f>
        <v>0</v>
      </c>
      <c r="J825" s="32">
        <f>IF(B825="","",F825+H825-I825)</f>
        <v>0</v>
      </c>
      <c r="K825" s="34">
        <f>IF(B825="","",ROUND(E825-J825,2))</f>
        <v>0</v>
      </c>
      <c r="L825" s="35">
        <f>IF(B825="","",L824+I825)</f>
        <v>0</v>
      </c>
      <c r="M825" s="32">
        <f>IF(B825="","",IF(AND('Mortgage Calculator'!$D$21/'Mortgage Calculator'!$D$6&gt;0.8,E825/'Mortgage Calculator'!$D$6&gt;0.78),ROUND('Mortgage Calculator'!$D$21*'Mortgage Calculator'!$D$15/12,2),0))</f>
        <v>0</v>
      </c>
      <c r="N825" s="36">
        <f>IF(B825="","",1-K825/'Mortgage Calculator'!$D$6)</f>
        <v>0</v>
      </c>
    </row>
    <row r="826" spans="2:14">
      <c r="B826" s="30">
        <f>IF(B825="","",IF(K825&gt;0.005,B825+1,""))</f>
        <v>0</v>
      </c>
      <c r="C826" s="31">
        <f>IF(B826="","",EDATE('Mortgage Calculator'!$D$10,B826-1))</f>
        <v>0</v>
      </c>
      <c r="D826" s="30">
        <f>IF(B826="","",INT((B826-1)/12)+1)</f>
        <v>0</v>
      </c>
      <c r="E826" s="32">
        <f>IF(B826="","",K825)</f>
        <v>0</v>
      </c>
      <c r="F826" s="32">
        <f>IF(B826="","",IF(B826&gt;='Mortgage Calculator'!$D$22,E826+I826,MIN('Mortgage Calculator'!$D$23,E826+I826)))</f>
        <v>0</v>
      </c>
      <c r="G826" s="33"/>
      <c r="H826" s="32">
        <f>IF(B826="","",MAX(0,MIN('Mortgage Calculator'!$D$17+N(G826),E826+I826-F826)))</f>
        <v>0</v>
      </c>
      <c r="I826" s="32">
        <f>IF(B826="","",ROUND(E826*'Mortgage Calculator'!$D$8/12,2))</f>
        <v>0</v>
      </c>
      <c r="J826" s="32">
        <f>IF(B826="","",F826+H826-I826)</f>
        <v>0</v>
      </c>
      <c r="K826" s="34">
        <f>IF(B826="","",ROUND(E826-J826,2))</f>
        <v>0</v>
      </c>
      <c r="L826" s="35">
        <f>IF(B826="","",L825+I826)</f>
        <v>0</v>
      </c>
      <c r="M826" s="32">
        <f>IF(B826="","",IF(AND('Mortgage Calculator'!$D$21/'Mortgage Calculator'!$D$6&gt;0.8,E826/'Mortgage Calculator'!$D$6&gt;0.78),ROUND('Mortgage Calculator'!$D$21*'Mortgage Calculator'!$D$15/12,2),0))</f>
        <v>0</v>
      </c>
      <c r="N826" s="36">
        <f>IF(B826="","",1-K826/'Mortgage Calculator'!$D$6)</f>
        <v>0</v>
      </c>
    </row>
    <row r="827" spans="2:14">
      <c r="B827" s="30">
        <f>IF(B826="","",IF(K826&gt;0.005,B826+1,""))</f>
        <v>0</v>
      </c>
      <c r="C827" s="31">
        <f>IF(B827="","",EDATE('Mortgage Calculator'!$D$10,B827-1))</f>
        <v>0</v>
      </c>
      <c r="D827" s="30">
        <f>IF(B827="","",INT((B827-1)/12)+1)</f>
        <v>0</v>
      </c>
      <c r="E827" s="32">
        <f>IF(B827="","",K826)</f>
        <v>0</v>
      </c>
      <c r="F827" s="32">
        <f>IF(B827="","",IF(B827&gt;='Mortgage Calculator'!$D$22,E827+I827,MIN('Mortgage Calculator'!$D$23,E827+I827)))</f>
        <v>0</v>
      </c>
      <c r="G827" s="33"/>
      <c r="H827" s="32">
        <f>IF(B827="","",MAX(0,MIN('Mortgage Calculator'!$D$17+N(G827),E827+I827-F827)))</f>
        <v>0</v>
      </c>
      <c r="I827" s="32">
        <f>IF(B827="","",ROUND(E827*'Mortgage Calculator'!$D$8/12,2))</f>
        <v>0</v>
      </c>
      <c r="J827" s="32">
        <f>IF(B827="","",F827+H827-I827)</f>
        <v>0</v>
      </c>
      <c r="K827" s="34">
        <f>IF(B827="","",ROUND(E827-J827,2))</f>
        <v>0</v>
      </c>
      <c r="L827" s="35">
        <f>IF(B827="","",L826+I827)</f>
        <v>0</v>
      </c>
      <c r="M827" s="32">
        <f>IF(B827="","",IF(AND('Mortgage Calculator'!$D$21/'Mortgage Calculator'!$D$6&gt;0.8,E827/'Mortgage Calculator'!$D$6&gt;0.78),ROUND('Mortgage Calculator'!$D$21*'Mortgage Calculator'!$D$15/12,2),0))</f>
        <v>0</v>
      </c>
      <c r="N827" s="36">
        <f>IF(B827="","",1-K827/'Mortgage Calculator'!$D$6)</f>
        <v>0</v>
      </c>
    </row>
    <row r="828" spans="2:14">
      <c r="B828" s="30">
        <f>IF(B827="","",IF(K827&gt;0.005,B827+1,""))</f>
        <v>0</v>
      </c>
      <c r="C828" s="31">
        <f>IF(B828="","",EDATE('Mortgage Calculator'!$D$10,B828-1))</f>
        <v>0</v>
      </c>
      <c r="D828" s="30">
        <f>IF(B828="","",INT((B828-1)/12)+1)</f>
        <v>0</v>
      </c>
      <c r="E828" s="32">
        <f>IF(B828="","",K827)</f>
        <v>0</v>
      </c>
      <c r="F828" s="32">
        <f>IF(B828="","",IF(B828&gt;='Mortgage Calculator'!$D$22,E828+I828,MIN('Mortgage Calculator'!$D$23,E828+I828)))</f>
        <v>0</v>
      </c>
      <c r="G828" s="33"/>
      <c r="H828" s="32">
        <f>IF(B828="","",MAX(0,MIN('Mortgage Calculator'!$D$17+N(G828),E828+I828-F828)))</f>
        <v>0</v>
      </c>
      <c r="I828" s="32">
        <f>IF(B828="","",ROUND(E828*'Mortgage Calculator'!$D$8/12,2))</f>
        <v>0</v>
      </c>
      <c r="J828" s="32">
        <f>IF(B828="","",F828+H828-I828)</f>
        <v>0</v>
      </c>
      <c r="K828" s="34">
        <f>IF(B828="","",ROUND(E828-J828,2))</f>
        <v>0</v>
      </c>
      <c r="L828" s="35">
        <f>IF(B828="","",L827+I828)</f>
        <v>0</v>
      </c>
      <c r="M828" s="32">
        <f>IF(B828="","",IF(AND('Mortgage Calculator'!$D$21/'Mortgage Calculator'!$D$6&gt;0.8,E828/'Mortgage Calculator'!$D$6&gt;0.78),ROUND('Mortgage Calculator'!$D$21*'Mortgage Calculator'!$D$15/12,2),0))</f>
        <v>0</v>
      </c>
      <c r="N828" s="36">
        <f>IF(B828="","",1-K828/'Mortgage Calculator'!$D$6)</f>
        <v>0</v>
      </c>
    </row>
    <row r="829" spans="2:14">
      <c r="B829" s="30">
        <f>IF(B828="","",IF(K828&gt;0.005,B828+1,""))</f>
        <v>0</v>
      </c>
      <c r="C829" s="31">
        <f>IF(B829="","",EDATE('Mortgage Calculator'!$D$10,B829-1))</f>
        <v>0</v>
      </c>
      <c r="D829" s="30">
        <f>IF(B829="","",INT((B829-1)/12)+1)</f>
        <v>0</v>
      </c>
      <c r="E829" s="32">
        <f>IF(B829="","",K828)</f>
        <v>0</v>
      </c>
      <c r="F829" s="32">
        <f>IF(B829="","",IF(B829&gt;='Mortgage Calculator'!$D$22,E829+I829,MIN('Mortgage Calculator'!$D$23,E829+I829)))</f>
        <v>0</v>
      </c>
      <c r="G829" s="33"/>
      <c r="H829" s="32">
        <f>IF(B829="","",MAX(0,MIN('Mortgage Calculator'!$D$17+N(G829),E829+I829-F829)))</f>
        <v>0</v>
      </c>
      <c r="I829" s="32">
        <f>IF(B829="","",ROUND(E829*'Mortgage Calculator'!$D$8/12,2))</f>
        <v>0</v>
      </c>
      <c r="J829" s="32">
        <f>IF(B829="","",F829+H829-I829)</f>
        <v>0</v>
      </c>
      <c r="K829" s="34">
        <f>IF(B829="","",ROUND(E829-J829,2))</f>
        <v>0</v>
      </c>
      <c r="L829" s="35">
        <f>IF(B829="","",L828+I829)</f>
        <v>0</v>
      </c>
      <c r="M829" s="32">
        <f>IF(B829="","",IF(AND('Mortgage Calculator'!$D$21/'Mortgage Calculator'!$D$6&gt;0.8,E829/'Mortgage Calculator'!$D$6&gt;0.78),ROUND('Mortgage Calculator'!$D$21*'Mortgage Calculator'!$D$15/12,2),0))</f>
        <v>0</v>
      </c>
      <c r="N829" s="36">
        <f>IF(B829="","",1-K829/'Mortgage Calculator'!$D$6)</f>
        <v>0</v>
      </c>
    </row>
    <row r="830" spans="2:14">
      <c r="B830" s="30">
        <f>IF(B829="","",IF(K829&gt;0.005,B829+1,""))</f>
        <v>0</v>
      </c>
      <c r="C830" s="31">
        <f>IF(B830="","",EDATE('Mortgage Calculator'!$D$10,B830-1))</f>
        <v>0</v>
      </c>
      <c r="D830" s="30">
        <f>IF(B830="","",INT((B830-1)/12)+1)</f>
        <v>0</v>
      </c>
      <c r="E830" s="32">
        <f>IF(B830="","",K829)</f>
        <v>0</v>
      </c>
      <c r="F830" s="32">
        <f>IF(B830="","",IF(B830&gt;='Mortgage Calculator'!$D$22,E830+I830,MIN('Mortgage Calculator'!$D$23,E830+I830)))</f>
        <v>0</v>
      </c>
      <c r="G830" s="33"/>
      <c r="H830" s="32">
        <f>IF(B830="","",MAX(0,MIN('Mortgage Calculator'!$D$17+N(G830),E830+I830-F830)))</f>
        <v>0</v>
      </c>
      <c r="I830" s="32">
        <f>IF(B830="","",ROUND(E830*'Mortgage Calculator'!$D$8/12,2))</f>
        <v>0</v>
      </c>
      <c r="J830" s="32">
        <f>IF(B830="","",F830+H830-I830)</f>
        <v>0</v>
      </c>
      <c r="K830" s="34">
        <f>IF(B830="","",ROUND(E830-J830,2))</f>
        <v>0</v>
      </c>
      <c r="L830" s="35">
        <f>IF(B830="","",L829+I830)</f>
        <v>0</v>
      </c>
      <c r="M830" s="32">
        <f>IF(B830="","",IF(AND('Mortgage Calculator'!$D$21/'Mortgage Calculator'!$D$6&gt;0.8,E830/'Mortgage Calculator'!$D$6&gt;0.78),ROUND('Mortgage Calculator'!$D$21*'Mortgage Calculator'!$D$15/12,2),0))</f>
        <v>0</v>
      </c>
      <c r="N830" s="36">
        <f>IF(B830="","",1-K830/'Mortgage Calculator'!$D$6)</f>
        <v>0</v>
      </c>
    </row>
    <row r="831" spans="2:14">
      <c r="B831" s="30">
        <f>IF(B830="","",IF(K830&gt;0.005,B830+1,""))</f>
        <v>0</v>
      </c>
      <c r="C831" s="31">
        <f>IF(B831="","",EDATE('Mortgage Calculator'!$D$10,B831-1))</f>
        <v>0</v>
      </c>
      <c r="D831" s="30">
        <f>IF(B831="","",INT((B831-1)/12)+1)</f>
        <v>0</v>
      </c>
      <c r="E831" s="32">
        <f>IF(B831="","",K830)</f>
        <v>0</v>
      </c>
      <c r="F831" s="32">
        <f>IF(B831="","",IF(B831&gt;='Mortgage Calculator'!$D$22,E831+I831,MIN('Mortgage Calculator'!$D$23,E831+I831)))</f>
        <v>0</v>
      </c>
      <c r="G831" s="33"/>
      <c r="H831" s="32">
        <f>IF(B831="","",MAX(0,MIN('Mortgage Calculator'!$D$17+N(G831),E831+I831-F831)))</f>
        <v>0</v>
      </c>
      <c r="I831" s="32">
        <f>IF(B831="","",ROUND(E831*'Mortgage Calculator'!$D$8/12,2))</f>
        <v>0</v>
      </c>
      <c r="J831" s="32">
        <f>IF(B831="","",F831+H831-I831)</f>
        <v>0</v>
      </c>
      <c r="K831" s="34">
        <f>IF(B831="","",ROUND(E831-J831,2))</f>
        <v>0</v>
      </c>
      <c r="L831" s="35">
        <f>IF(B831="","",L830+I831)</f>
        <v>0</v>
      </c>
      <c r="M831" s="32">
        <f>IF(B831="","",IF(AND('Mortgage Calculator'!$D$21/'Mortgage Calculator'!$D$6&gt;0.8,E831/'Mortgage Calculator'!$D$6&gt;0.78),ROUND('Mortgage Calculator'!$D$21*'Mortgage Calculator'!$D$15/12,2),0))</f>
        <v>0</v>
      </c>
      <c r="N831" s="36">
        <f>IF(B831="","",1-K831/'Mortgage Calculator'!$D$6)</f>
        <v>0</v>
      </c>
    </row>
    <row r="832" spans="2:14">
      <c r="B832" s="30">
        <f>IF(B831="","",IF(K831&gt;0.005,B831+1,""))</f>
        <v>0</v>
      </c>
      <c r="C832" s="31">
        <f>IF(B832="","",EDATE('Mortgage Calculator'!$D$10,B832-1))</f>
        <v>0</v>
      </c>
      <c r="D832" s="30">
        <f>IF(B832="","",INT((B832-1)/12)+1)</f>
        <v>0</v>
      </c>
      <c r="E832" s="32">
        <f>IF(B832="","",K831)</f>
        <v>0</v>
      </c>
      <c r="F832" s="32">
        <f>IF(B832="","",IF(B832&gt;='Mortgage Calculator'!$D$22,E832+I832,MIN('Mortgage Calculator'!$D$23,E832+I832)))</f>
        <v>0</v>
      </c>
      <c r="G832" s="33"/>
      <c r="H832" s="32">
        <f>IF(B832="","",MAX(0,MIN('Mortgage Calculator'!$D$17+N(G832),E832+I832-F832)))</f>
        <v>0</v>
      </c>
      <c r="I832" s="32">
        <f>IF(B832="","",ROUND(E832*'Mortgage Calculator'!$D$8/12,2))</f>
        <v>0</v>
      </c>
      <c r="J832" s="32">
        <f>IF(B832="","",F832+H832-I832)</f>
        <v>0</v>
      </c>
      <c r="K832" s="34">
        <f>IF(B832="","",ROUND(E832-J832,2))</f>
        <v>0</v>
      </c>
      <c r="L832" s="35">
        <f>IF(B832="","",L831+I832)</f>
        <v>0</v>
      </c>
      <c r="M832" s="32">
        <f>IF(B832="","",IF(AND('Mortgage Calculator'!$D$21/'Mortgage Calculator'!$D$6&gt;0.8,E832/'Mortgage Calculator'!$D$6&gt;0.78),ROUND('Mortgage Calculator'!$D$21*'Mortgage Calculator'!$D$15/12,2),0))</f>
        <v>0</v>
      </c>
      <c r="N832" s="36">
        <f>IF(B832="","",1-K832/'Mortgage Calculator'!$D$6)</f>
        <v>0</v>
      </c>
    </row>
    <row r="833" spans="2:14">
      <c r="B833" s="30">
        <f>IF(B832="","",IF(K832&gt;0.005,B832+1,""))</f>
        <v>0</v>
      </c>
      <c r="C833" s="31">
        <f>IF(B833="","",EDATE('Mortgage Calculator'!$D$10,B833-1))</f>
        <v>0</v>
      </c>
      <c r="D833" s="30">
        <f>IF(B833="","",INT((B833-1)/12)+1)</f>
        <v>0</v>
      </c>
      <c r="E833" s="32">
        <f>IF(B833="","",K832)</f>
        <v>0</v>
      </c>
      <c r="F833" s="32">
        <f>IF(B833="","",IF(B833&gt;='Mortgage Calculator'!$D$22,E833+I833,MIN('Mortgage Calculator'!$D$23,E833+I833)))</f>
        <v>0</v>
      </c>
      <c r="G833" s="33"/>
      <c r="H833" s="32">
        <f>IF(B833="","",MAX(0,MIN('Mortgage Calculator'!$D$17+N(G833),E833+I833-F833)))</f>
        <v>0</v>
      </c>
      <c r="I833" s="32">
        <f>IF(B833="","",ROUND(E833*'Mortgage Calculator'!$D$8/12,2))</f>
        <v>0</v>
      </c>
      <c r="J833" s="32">
        <f>IF(B833="","",F833+H833-I833)</f>
        <v>0</v>
      </c>
      <c r="K833" s="34">
        <f>IF(B833="","",ROUND(E833-J833,2))</f>
        <v>0</v>
      </c>
      <c r="L833" s="35">
        <f>IF(B833="","",L832+I833)</f>
        <v>0</v>
      </c>
      <c r="M833" s="32">
        <f>IF(B833="","",IF(AND('Mortgage Calculator'!$D$21/'Mortgage Calculator'!$D$6&gt;0.8,E833/'Mortgage Calculator'!$D$6&gt;0.78),ROUND('Mortgage Calculator'!$D$21*'Mortgage Calculator'!$D$15/12,2),0))</f>
        <v>0</v>
      </c>
      <c r="N833" s="36">
        <f>IF(B833="","",1-K833/'Mortgage Calculator'!$D$6)</f>
        <v>0</v>
      </c>
    </row>
    <row r="834" spans="2:14">
      <c r="B834" s="30">
        <f>IF(B833="","",IF(K833&gt;0.005,B833+1,""))</f>
        <v>0</v>
      </c>
      <c r="C834" s="31">
        <f>IF(B834="","",EDATE('Mortgage Calculator'!$D$10,B834-1))</f>
        <v>0</v>
      </c>
      <c r="D834" s="30">
        <f>IF(B834="","",INT((B834-1)/12)+1)</f>
        <v>0</v>
      </c>
      <c r="E834" s="32">
        <f>IF(B834="","",K833)</f>
        <v>0</v>
      </c>
      <c r="F834" s="32">
        <f>IF(B834="","",IF(B834&gt;='Mortgage Calculator'!$D$22,E834+I834,MIN('Mortgage Calculator'!$D$23,E834+I834)))</f>
        <v>0</v>
      </c>
      <c r="G834" s="33"/>
      <c r="H834" s="32">
        <f>IF(B834="","",MAX(0,MIN('Mortgage Calculator'!$D$17+N(G834),E834+I834-F834)))</f>
        <v>0</v>
      </c>
      <c r="I834" s="32">
        <f>IF(B834="","",ROUND(E834*'Mortgage Calculator'!$D$8/12,2))</f>
        <v>0</v>
      </c>
      <c r="J834" s="32">
        <f>IF(B834="","",F834+H834-I834)</f>
        <v>0</v>
      </c>
      <c r="K834" s="34">
        <f>IF(B834="","",ROUND(E834-J834,2))</f>
        <v>0</v>
      </c>
      <c r="L834" s="35">
        <f>IF(B834="","",L833+I834)</f>
        <v>0</v>
      </c>
      <c r="M834" s="32">
        <f>IF(B834="","",IF(AND('Mortgage Calculator'!$D$21/'Mortgage Calculator'!$D$6&gt;0.8,E834/'Mortgage Calculator'!$D$6&gt;0.78),ROUND('Mortgage Calculator'!$D$21*'Mortgage Calculator'!$D$15/12,2),0))</f>
        <v>0</v>
      </c>
      <c r="N834" s="36">
        <f>IF(B834="","",1-K834/'Mortgage Calculator'!$D$6)</f>
        <v>0</v>
      </c>
    </row>
    <row r="835" spans="2:14">
      <c r="B835" s="30">
        <f>IF(B834="","",IF(K834&gt;0.005,B834+1,""))</f>
        <v>0</v>
      </c>
      <c r="C835" s="31">
        <f>IF(B835="","",EDATE('Mortgage Calculator'!$D$10,B835-1))</f>
        <v>0</v>
      </c>
      <c r="D835" s="30">
        <f>IF(B835="","",INT((B835-1)/12)+1)</f>
        <v>0</v>
      </c>
      <c r="E835" s="32">
        <f>IF(B835="","",K834)</f>
        <v>0</v>
      </c>
      <c r="F835" s="32">
        <f>IF(B835="","",IF(B835&gt;='Mortgage Calculator'!$D$22,E835+I835,MIN('Mortgage Calculator'!$D$23,E835+I835)))</f>
        <v>0</v>
      </c>
      <c r="G835" s="33"/>
      <c r="H835" s="32">
        <f>IF(B835="","",MAX(0,MIN('Mortgage Calculator'!$D$17+N(G835),E835+I835-F835)))</f>
        <v>0</v>
      </c>
      <c r="I835" s="32">
        <f>IF(B835="","",ROUND(E835*'Mortgage Calculator'!$D$8/12,2))</f>
        <v>0</v>
      </c>
      <c r="J835" s="32">
        <f>IF(B835="","",F835+H835-I835)</f>
        <v>0</v>
      </c>
      <c r="K835" s="34">
        <f>IF(B835="","",ROUND(E835-J835,2))</f>
        <v>0</v>
      </c>
      <c r="L835" s="35">
        <f>IF(B835="","",L834+I835)</f>
        <v>0</v>
      </c>
      <c r="M835" s="32">
        <f>IF(B835="","",IF(AND('Mortgage Calculator'!$D$21/'Mortgage Calculator'!$D$6&gt;0.8,E835/'Mortgage Calculator'!$D$6&gt;0.78),ROUND('Mortgage Calculator'!$D$21*'Mortgage Calculator'!$D$15/12,2),0))</f>
        <v>0</v>
      </c>
      <c r="N835" s="36">
        <f>IF(B835="","",1-K835/'Mortgage Calculator'!$D$6)</f>
        <v>0</v>
      </c>
    </row>
    <row r="836" spans="2:14">
      <c r="B836" s="30">
        <f>IF(B835="","",IF(K835&gt;0.005,B835+1,""))</f>
        <v>0</v>
      </c>
      <c r="C836" s="31">
        <f>IF(B836="","",EDATE('Mortgage Calculator'!$D$10,B836-1))</f>
        <v>0</v>
      </c>
      <c r="D836" s="30">
        <f>IF(B836="","",INT((B836-1)/12)+1)</f>
        <v>0</v>
      </c>
      <c r="E836" s="32">
        <f>IF(B836="","",K835)</f>
        <v>0</v>
      </c>
      <c r="F836" s="32">
        <f>IF(B836="","",IF(B836&gt;='Mortgage Calculator'!$D$22,E836+I836,MIN('Mortgage Calculator'!$D$23,E836+I836)))</f>
        <v>0</v>
      </c>
      <c r="G836" s="33"/>
      <c r="H836" s="32">
        <f>IF(B836="","",MAX(0,MIN('Mortgage Calculator'!$D$17+N(G836),E836+I836-F836)))</f>
        <v>0</v>
      </c>
      <c r="I836" s="32">
        <f>IF(B836="","",ROUND(E836*'Mortgage Calculator'!$D$8/12,2))</f>
        <v>0</v>
      </c>
      <c r="J836" s="32">
        <f>IF(B836="","",F836+H836-I836)</f>
        <v>0</v>
      </c>
      <c r="K836" s="34">
        <f>IF(B836="","",ROUND(E836-J836,2))</f>
        <v>0</v>
      </c>
      <c r="L836" s="35">
        <f>IF(B836="","",L835+I836)</f>
        <v>0</v>
      </c>
      <c r="M836" s="32">
        <f>IF(B836="","",IF(AND('Mortgage Calculator'!$D$21/'Mortgage Calculator'!$D$6&gt;0.8,E836/'Mortgage Calculator'!$D$6&gt;0.78),ROUND('Mortgage Calculator'!$D$21*'Mortgage Calculator'!$D$15/12,2),0))</f>
        <v>0</v>
      </c>
      <c r="N836" s="36">
        <f>IF(B836="","",1-K836/'Mortgage Calculator'!$D$6)</f>
        <v>0</v>
      </c>
    </row>
    <row r="837" spans="2:14">
      <c r="B837" s="30">
        <f>IF(B836="","",IF(K836&gt;0.005,B836+1,""))</f>
        <v>0</v>
      </c>
      <c r="C837" s="31">
        <f>IF(B837="","",EDATE('Mortgage Calculator'!$D$10,B837-1))</f>
        <v>0</v>
      </c>
      <c r="D837" s="30">
        <f>IF(B837="","",INT((B837-1)/12)+1)</f>
        <v>0</v>
      </c>
      <c r="E837" s="32">
        <f>IF(B837="","",K836)</f>
        <v>0</v>
      </c>
      <c r="F837" s="32">
        <f>IF(B837="","",IF(B837&gt;='Mortgage Calculator'!$D$22,E837+I837,MIN('Mortgage Calculator'!$D$23,E837+I837)))</f>
        <v>0</v>
      </c>
      <c r="G837" s="33"/>
      <c r="H837" s="32">
        <f>IF(B837="","",MAX(0,MIN('Mortgage Calculator'!$D$17+N(G837),E837+I837-F837)))</f>
        <v>0</v>
      </c>
      <c r="I837" s="32">
        <f>IF(B837="","",ROUND(E837*'Mortgage Calculator'!$D$8/12,2))</f>
        <v>0</v>
      </c>
      <c r="J837" s="32">
        <f>IF(B837="","",F837+H837-I837)</f>
        <v>0</v>
      </c>
      <c r="K837" s="34">
        <f>IF(B837="","",ROUND(E837-J837,2))</f>
        <v>0</v>
      </c>
      <c r="L837" s="35">
        <f>IF(B837="","",L836+I837)</f>
        <v>0</v>
      </c>
      <c r="M837" s="32">
        <f>IF(B837="","",IF(AND('Mortgage Calculator'!$D$21/'Mortgage Calculator'!$D$6&gt;0.8,E837/'Mortgage Calculator'!$D$6&gt;0.78),ROUND('Mortgage Calculator'!$D$21*'Mortgage Calculator'!$D$15/12,2),0))</f>
        <v>0</v>
      </c>
      <c r="N837" s="36">
        <f>IF(B837="","",1-K837/'Mortgage Calculator'!$D$6)</f>
        <v>0</v>
      </c>
    </row>
    <row r="838" spans="2:14">
      <c r="B838" s="30">
        <f>IF(B837="","",IF(K837&gt;0.005,B837+1,""))</f>
        <v>0</v>
      </c>
      <c r="C838" s="31">
        <f>IF(B838="","",EDATE('Mortgage Calculator'!$D$10,B838-1))</f>
        <v>0</v>
      </c>
      <c r="D838" s="30">
        <f>IF(B838="","",INT((B838-1)/12)+1)</f>
        <v>0</v>
      </c>
      <c r="E838" s="32">
        <f>IF(B838="","",K837)</f>
        <v>0</v>
      </c>
      <c r="F838" s="32">
        <f>IF(B838="","",IF(B838&gt;='Mortgage Calculator'!$D$22,E838+I838,MIN('Mortgage Calculator'!$D$23,E838+I838)))</f>
        <v>0</v>
      </c>
      <c r="G838" s="33"/>
      <c r="H838" s="32">
        <f>IF(B838="","",MAX(0,MIN('Mortgage Calculator'!$D$17+N(G838),E838+I838-F838)))</f>
        <v>0</v>
      </c>
      <c r="I838" s="32">
        <f>IF(B838="","",ROUND(E838*'Mortgage Calculator'!$D$8/12,2))</f>
        <v>0</v>
      </c>
      <c r="J838" s="32">
        <f>IF(B838="","",F838+H838-I838)</f>
        <v>0</v>
      </c>
      <c r="K838" s="34">
        <f>IF(B838="","",ROUND(E838-J838,2))</f>
        <v>0</v>
      </c>
      <c r="L838" s="35">
        <f>IF(B838="","",L837+I838)</f>
        <v>0</v>
      </c>
      <c r="M838" s="32">
        <f>IF(B838="","",IF(AND('Mortgage Calculator'!$D$21/'Mortgage Calculator'!$D$6&gt;0.8,E838/'Mortgage Calculator'!$D$6&gt;0.78),ROUND('Mortgage Calculator'!$D$21*'Mortgage Calculator'!$D$15/12,2),0))</f>
        <v>0</v>
      </c>
      <c r="N838" s="36">
        <f>IF(B838="","",1-K838/'Mortgage Calculator'!$D$6)</f>
        <v>0</v>
      </c>
    </row>
    <row r="839" spans="2:14">
      <c r="B839" s="30">
        <f>IF(B838="","",IF(K838&gt;0.005,B838+1,""))</f>
        <v>0</v>
      </c>
      <c r="C839" s="31">
        <f>IF(B839="","",EDATE('Mortgage Calculator'!$D$10,B839-1))</f>
        <v>0</v>
      </c>
      <c r="D839" s="30">
        <f>IF(B839="","",INT((B839-1)/12)+1)</f>
        <v>0</v>
      </c>
      <c r="E839" s="32">
        <f>IF(B839="","",K838)</f>
        <v>0</v>
      </c>
      <c r="F839" s="32">
        <f>IF(B839="","",IF(B839&gt;='Mortgage Calculator'!$D$22,E839+I839,MIN('Mortgage Calculator'!$D$23,E839+I839)))</f>
        <v>0</v>
      </c>
      <c r="G839" s="33"/>
      <c r="H839" s="32">
        <f>IF(B839="","",MAX(0,MIN('Mortgage Calculator'!$D$17+N(G839),E839+I839-F839)))</f>
        <v>0</v>
      </c>
      <c r="I839" s="32">
        <f>IF(B839="","",ROUND(E839*'Mortgage Calculator'!$D$8/12,2))</f>
        <v>0</v>
      </c>
      <c r="J839" s="32">
        <f>IF(B839="","",F839+H839-I839)</f>
        <v>0</v>
      </c>
      <c r="K839" s="34">
        <f>IF(B839="","",ROUND(E839-J839,2))</f>
        <v>0</v>
      </c>
      <c r="L839" s="35">
        <f>IF(B839="","",L838+I839)</f>
        <v>0</v>
      </c>
      <c r="M839" s="32">
        <f>IF(B839="","",IF(AND('Mortgage Calculator'!$D$21/'Mortgage Calculator'!$D$6&gt;0.8,E839/'Mortgage Calculator'!$D$6&gt;0.78),ROUND('Mortgage Calculator'!$D$21*'Mortgage Calculator'!$D$15/12,2),0))</f>
        <v>0</v>
      </c>
      <c r="N839" s="36">
        <f>IF(B839="","",1-K839/'Mortgage Calculator'!$D$6)</f>
        <v>0</v>
      </c>
    </row>
    <row r="840" spans="2:14">
      <c r="B840" s="30">
        <f>IF(B839="","",IF(K839&gt;0.005,B839+1,""))</f>
        <v>0</v>
      </c>
      <c r="C840" s="31">
        <f>IF(B840="","",EDATE('Mortgage Calculator'!$D$10,B840-1))</f>
        <v>0</v>
      </c>
      <c r="D840" s="30">
        <f>IF(B840="","",INT((B840-1)/12)+1)</f>
        <v>0</v>
      </c>
      <c r="E840" s="32">
        <f>IF(B840="","",K839)</f>
        <v>0</v>
      </c>
      <c r="F840" s="32">
        <f>IF(B840="","",IF(B840&gt;='Mortgage Calculator'!$D$22,E840+I840,MIN('Mortgage Calculator'!$D$23,E840+I840)))</f>
        <v>0</v>
      </c>
      <c r="G840" s="33"/>
      <c r="H840" s="32">
        <f>IF(B840="","",MAX(0,MIN('Mortgage Calculator'!$D$17+N(G840),E840+I840-F840)))</f>
        <v>0</v>
      </c>
      <c r="I840" s="32">
        <f>IF(B840="","",ROUND(E840*'Mortgage Calculator'!$D$8/12,2))</f>
        <v>0</v>
      </c>
      <c r="J840" s="32">
        <f>IF(B840="","",F840+H840-I840)</f>
        <v>0</v>
      </c>
      <c r="K840" s="34">
        <f>IF(B840="","",ROUND(E840-J840,2))</f>
        <v>0</v>
      </c>
      <c r="L840" s="35">
        <f>IF(B840="","",L839+I840)</f>
        <v>0</v>
      </c>
      <c r="M840" s="32">
        <f>IF(B840="","",IF(AND('Mortgage Calculator'!$D$21/'Mortgage Calculator'!$D$6&gt;0.8,E840/'Mortgage Calculator'!$D$6&gt;0.78),ROUND('Mortgage Calculator'!$D$21*'Mortgage Calculator'!$D$15/12,2),0))</f>
        <v>0</v>
      </c>
      <c r="N840" s="36">
        <f>IF(B840="","",1-K840/'Mortgage Calculator'!$D$6)</f>
        <v>0</v>
      </c>
    </row>
    <row r="841" spans="2:14">
      <c r="B841" s="30">
        <f>IF(B840="","",IF(K840&gt;0.005,B840+1,""))</f>
        <v>0</v>
      </c>
      <c r="C841" s="31">
        <f>IF(B841="","",EDATE('Mortgage Calculator'!$D$10,B841-1))</f>
        <v>0</v>
      </c>
      <c r="D841" s="30">
        <f>IF(B841="","",INT((B841-1)/12)+1)</f>
        <v>0</v>
      </c>
      <c r="E841" s="32">
        <f>IF(B841="","",K840)</f>
        <v>0</v>
      </c>
      <c r="F841" s="32">
        <f>IF(B841="","",IF(B841&gt;='Mortgage Calculator'!$D$22,E841+I841,MIN('Mortgage Calculator'!$D$23,E841+I841)))</f>
        <v>0</v>
      </c>
      <c r="G841" s="33"/>
      <c r="H841" s="32">
        <f>IF(B841="","",MAX(0,MIN('Mortgage Calculator'!$D$17+N(G841),E841+I841-F841)))</f>
        <v>0</v>
      </c>
      <c r="I841" s="32">
        <f>IF(B841="","",ROUND(E841*'Mortgage Calculator'!$D$8/12,2))</f>
        <v>0</v>
      </c>
      <c r="J841" s="32">
        <f>IF(B841="","",F841+H841-I841)</f>
        <v>0</v>
      </c>
      <c r="K841" s="34">
        <f>IF(B841="","",ROUND(E841-J841,2))</f>
        <v>0</v>
      </c>
      <c r="L841" s="35">
        <f>IF(B841="","",L840+I841)</f>
        <v>0</v>
      </c>
      <c r="M841" s="32">
        <f>IF(B841="","",IF(AND('Mortgage Calculator'!$D$21/'Mortgage Calculator'!$D$6&gt;0.8,E841/'Mortgage Calculator'!$D$6&gt;0.78),ROUND('Mortgage Calculator'!$D$21*'Mortgage Calculator'!$D$15/12,2),0))</f>
        <v>0</v>
      </c>
      <c r="N841" s="36">
        <f>IF(B841="","",1-K841/'Mortgage Calculator'!$D$6)</f>
        <v>0</v>
      </c>
    </row>
    <row r="842" spans="2:14">
      <c r="B842" s="30">
        <f>IF(B841="","",IF(K841&gt;0.005,B841+1,""))</f>
        <v>0</v>
      </c>
      <c r="C842" s="31">
        <f>IF(B842="","",EDATE('Mortgage Calculator'!$D$10,B842-1))</f>
        <v>0</v>
      </c>
      <c r="D842" s="30">
        <f>IF(B842="","",INT((B842-1)/12)+1)</f>
        <v>0</v>
      </c>
      <c r="E842" s="32">
        <f>IF(B842="","",K841)</f>
        <v>0</v>
      </c>
      <c r="F842" s="32">
        <f>IF(B842="","",IF(B842&gt;='Mortgage Calculator'!$D$22,E842+I842,MIN('Mortgage Calculator'!$D$23,E842+I842)))</f>
        <v>0</v>
      </c>
      <c r="G842" s="33"/>
      <c r="H842" s="32">
        <f>IF(B842="","",MAX(0,MIN('Mortgage Calculator'!$D$17+N(G842),E842+I842-F842)))</f>
        <v>0</v>
      </c>
      <c r="I842" s="32">
        <f>IF(B842="","",ROUND(E842*'Mortgage Calculator'!$D$8/12,2))</f>
        <v>0</v>
      </c>
      <c r="J842" s="32">
        <f>IF(B842="","",F842+H842-I842)</f>
        <v>0</v>
      </c>
      <c r="K842" s="34">
        <f>IF(B842="","",ROUND(E842-J842,2))</f>
        <v>0</v>
      </c>
      <c r="L842" s="35">
        <f>IF(B842="","",L841+I842)</f>
        <v>0</v>
      </c>
      <c r="M842" s="32">
        <f>IF(B842="","",IF(AND('Mortgage Calculator'!$D$21/'Mortgage Calculator'!$D$6&gt;0.8,E842/'Mortgage Calculator'!$D$6&gt;0.78),ROUND('Mortgage Calculator'!$D$21*'Mortgage Calculator'!$D$15/12,2),0))</f>
        <v>0</v>
      </c>
      <c r="N842" s="36">
        <f>IF(B842="","",1-K842/'Mortgage Calculator'!$D$6)</f>
        <v>0</v>
      </c>
    </row>
    <row r="843" spans="2:14">
      <c r="B843" s="30">
        <f>IF(B842="","",IF(K842&gt;0.005,B842+1,""))</f>
        <v>0</v>
      </c>
      <c r="C843" s="31">
        <f>IF(B843="","",EDATE('Mortgage Calculator'!$D$10,B843-1))</f>
        <v>0</v>
      </c>
      <c r="D843" s="30">
        <f>IF(B843="","",INT((B843-1)/12)+1)</f>
        <v>0</v>
      </c>
      <c r="E843" s="32">
        <f>IF(B843="","",K842)</f>
        <v>0</v>
      </c>
      <c r="F843" s="32">
        <f>IF(B843="","",IF(B843&gt;='Mortgage Calculator'!$D$22,E843+I843,MIN('Mortgage Calculator'!$D$23,E843+I843)))</f>
        <v>0</v>
      </c>
      <c r="G843" s="33"/>
      <c r="H843" s="32">
        <f>IF(B843="","",MAX(0,MIN('Mortgage Calculator'!$D$17+N(G843),E843+I843-F843)))</f>
        <v>0</v>
      </c>
      <c r="I843" s="32">
        <f>IF(B843="","",ROUND(E843*'Mortgage Calculator'!$D$8/12,2))</f>
        <v>0</v>
      </c>
      <c r="J843" s="32">
        <f>IF(B843="","",F843+H843-I843)</f>
        <v>0</v>
      </c>
      <c r="K843" s="34">
        <f>IF(B843="","",ROUND(E843-J843,2))</f>
        <v>0</v>
      </c>
      <c r="L843" s="35">
        <f>IF(B843="","",L842+I843)</f>
        <v>0</v>
      </c>
      <c r="M843" s="32">
        <f>IF(B843="","",IF(AND('Mortgage Calculator'!$D$21/'Mortgage Calculator'!$D$6&gt;0.8,E843/'Mortgage Calculator'!$D$6&gt;0.78),ROUND('Mortgage Calculator'!$D$21*'Mortgage Calculator'!$D$15/12,2),0))</f>
        <v>0</v>
      </c>
      <c r="N843" s="36">
        <f>IF(B843="","",1-K843/'Mortgage Calculator'!$D$6)</f>
        <v>0</v>
      </c>
    </row>
    <row r="844" spans="2:14">
      <c r="B844" s="30">
        <f>IF(B843="","",IF(K843&gt;0.005,B843+1,""))</f>
        <v>0</v>
      </c>
      <c r="C844" s="31">
        <f>IF(B844="","",EDATE('Mortgage Calculator'!$D$10,B844-1))</f>
        <v>0</v>
      </c>
      <c r="D844" s="30">
        <f>IF(B844="","",INT((B844-1)/12)+1)</f>
        <v>0</v>
      </c>
      <c r="E844" s="32">
        <f>IF(B844="","",K843)</f>
        <v>0</v>
      </c>
      <c r="F844" s="32">
        <f>IF(B844="","",IF(B844&gt;='Mortgage Calculator'!$D$22,E844+I844,MIN('Mortgage Calculator'!$D$23,E844+I844)))</f>
        <v>0</v>
      </c>
      <c r="G844" s="33"/>
      <c r="H844" s="32">
        <f>IF(B844="","",MAX(0,MIN('Mortgage Calculator'!$D$17+N(G844),E844+I844-F844)))</f>
        <v>0</v>
      </c>
      <c r="I844" s="32">
        <f>IF(B844="","",ROUND(E844*'Mortgage Calculator'!$D$8/12,2))</f>
        <v>0</v>
      </c>
      <c r="J844" s="32">
        <f>IF(B844="","",F844+H844-I844)</f>
        <v>0</v>
      </c>
      <c r="K844" s="34">
        <f>IF(B844="","",ROUND(E844-J844,2))</f>
        <v>0</v>
      </c>
      <c r="L844" s="35">
        <f>IF(B844="","",L843+I844)</f>
        <v>0</v>
      </c>
      <c r="M844" s="32">
        <f>IF(B844="","",IF(AND('Mortgage Calculator'!$D$21/'Mortgage Calculator'!$D$6&gt;0.8,E844/'Mortgage Calculator'!$D$6&gt;0.78),ROUND('Mortgage Calculator'!$D$21*'Mortgage Calculator'!$D$15/12,2),0))</f>
        <v>0</v>
      </c>
      <c r="N844" s="36">
        <f>IF(B844="","",1-K844/'Mortgage Calculator'!$D$6)</f>
        <v>0</v>
      </c>
    </row>
    <row r="845" spans="2:14">
      <c r="B845" s="30">
        <f>IF(B844="","",IF(K844&gt;0.005,B844+1,""))</f>
        <v>0</v>
      </c>
      <c r="C845" s="31">
        <f>IF(B845="","",EDATE('Mortgage Calculator'!$D$10,B845-1))</f>
        <v>0</v>
      </c>
      <c r="D845" s="30">
        <f>IF(B845="","",INT((B845-1)/12)+1)</f>
        <v>0</v>
      </c>
      <c r="E845" s="32">
        <f>IF(B845="","",K844)</f>
        <v>0</v>
      </c>
      <c r="F845" s="32">
        <f>IF(B845="","",IF(B845&gt;='Mortgage Calculator'!$D$22,E845+I845,MIN('Mortgage Calculator'!$D$23,E845+I845)))</f>
        <v>0</v>
      </c>
      <c r="G845" s="33"/>
      <c r="H845" s="32">
        <f>IF(B845="","",MAX(0,MIN('Mortgage Calculator'!$D$17+N(G845),E845+I845-F845)))</f>
        <v>0</v>
      </c>
      <c r="I845" s="32">
        <f>IF(B845="","",ROUND(E845*'Mortgage Calculator'!$D$8/12,2))</f>
        <v>0</v>
      </c>
      <c r="J845" s="32">
        <f>IF(B845="","",F845+H845-I845)</f>
        <v>0</v>
      </c>
      <c r="K845" s="34">
        <f>IF(B845="","",ROUND(E845-J845,2))</f>
        <v>0</v>
      </c>
      <c r="L845" s="35">
        <f>IF(B845="","",L844+I845)</f>
        <v>0</v>
      </c>
      <c r="M845" s="32">
        <f>IF(B845="","",IF(AND('Mortgage Calculator'!$D$21/'Mortgage Calculator'!$D$6&gt;0.8,E845/'Mortgage Calculator'!$D$6&gt;0.78),ROUND('Mortgage Calculator'!$D$21*'Mortgage Calculator'!$D$15/12,2),0))</f>
        <v>0</v>
      </c>
      <c r="N845" s="36">
        <f>IF(B845="","",1-K845/'Mortgage Calculator'!$D$6)</f>
        <v>0</v>
      </c>
    </row>
    <row r="846" spans="2:14">
      <c r="B846" s="30">
        <f>IF(B845="","",IF(K845&gt;0.005,B845+1,""))</f>
        <v>0</v>
      </c>
      <c r="C846" s="31">
        <f>IF(B846="","",EDATE('Mortgage Calculator'!$D$10,B846-1))</f>
        <v>0</v>
      </c>
      <c r="D846" s="30">
        <f>IF(B846="","",INT((B846-1)/12)+1)</f>
        <v>0</v>
      </c>
      <c r="E846" s="32">
        <f>IF(B846="","",K845)</f>
        <v>0</v>
      </c>
      <c r="F846" s="32">
        <f>IF(B846="","",IF(B846&gt;='Mortgage Calculator'!$D$22,E846+I846,MIN('Mortgage Calculator'!$D$23,E846+I846)))</f>
        <v>0</v>
      </c>
      <c r="G846" s="33"/>
      <c r="H846" s="32">
        <f>IF(B846="","",MAX(0,MIN('Mortgage Calculator'!$D$17+N(G846),E846+I846-F846)))</f>
        <v>0</v>
      </c>
      <c r="I846" s="32">
        <f>IF(B846="","",ROUND(E846*'Mortgage Calculator'!$D$8/12,2))</f>
        <v>0</v>
      </c>
      <c r="J846" s="32">
        <f>IF(B846="","",F846+H846-I846)</f>
        <v>0</v>
      </c>
      <c r="K846" s="34">
        <f>IF(B846="","",ROUND(E846-J846,2))</f>
        <v>0</v>
      </c>
      <c r="L846" s="35">
        <f>IF(B846="","",L845+I846)</f>
        <v>0</v>
      </c>
      <c r="M846" s="32">
        <f>IF(B846="","",IF(AND('Mortgage Calculator'!$D$21/'Mortgage Calculator'!$D$6&gt;0.8,E846/'Mortgage Calculator'!$D$6&gt;0.78),ROUND('Mortgage Calculator'!$D$21*'Mortgage Calculator'!$D$15/12,2),0))</f>
        <v>0</v>
      </c>
      <c r="N846" s="36">
        <f>IF(B846="","",1-K846/'Mortgage Calculator'!$D$6)</f>
        <v>0</v>
      </c>
    </row>
    <row r="847" spans="2:14">
      <c r="B847" s="30">
        <f>IF(B846="","",IF(K846&gt;0.005,B846+1,""))</f>
        <v>0</v>
      </c>
      <c r="C847" s="31">
        <f>IF(B847="","",EDATE('Mortgage Calculator'!$D$10,B847-1))</f>
        <v>0</v>
      </c>
      <c r="D847" s="30">
        <f>IF(B847="","",INT((B847-1)/12)+1)</f>
        <v>0</v>
      </c>
      <c r="E847" s="32">
        <f>IF(B847="","",K846)</f>
        <v>0</v>
      </c>
      <c r="F847" s="32">
        <f>IF(B847="","",IF(B847&gt;='Mortgage Calculator'!$D$22,E847+I847,MIN('Mortgage Calculator'!$D$23,E847+I847)))</f>
        <v>0</v>
      </c>
      <c r="G847" s="33"/>
      <c r="H847" s="32">
        <f>IF(B847="","",MAX(0,MIN('Mortgage Calculator'!$D$17+N(G847),E847+I847-F847)))</f>
        <v>0</v>
      </c>
      <c r="I847" s="32">
        <f>IF(B847="","",ROUND(E847*'Mortgage Calculator'!$D$8/12,2))</f>
        <v>0</v>
      </c>
      <c r="J847" s="32">
        <f>IF(B847="","",F847+H847-I847)</f>
        <v>0</v>
      </c>
      <c r="K847" s="34">
        <f>IF(B847="","",ROUND(E847-J847,2))</f>
        <v>0</v>
      </c>
      <c r="L847" s="35">
        <f>IF(B847="","",L846+I847)</f>
        <v>0</v>
      </c>
      <c r="M847" s="32">
        <f>IF(B847="","",IF(AND('Mortgage Calculator'!$D$21/'Mortgage Calculator'!$D$6&gt;0.8,E847/'Mortgage Calculator'!$D$6&gt;0.78),ROUND('Mortgage Calculator'!$D$21*'Mortgage Calculator'!$D$15/12,2),0))</f>
        <v>0</v>
      </c>
      <c r="N847" s="36">
        <f>IF(B847="","",1-K847/'Mortgage Calculator'!$D$6)</f>
        <v>0</v>
      </c>
    </row>
    <row r="848" spans="2:14">
      <c r="B848" s="30">
        <f>IF(B847="","",IF(K847&gt;0.005,B847+1,""))</f>
        <v>0</v>
      </c>
      <c r="C848" s="31">
        <f>IF(B848="","",EDATE('Mortgage Calculator'!$D$10,B848-1))</f>
        <v>0</v>
      </c>
      <c r="D848" s="30">
        <f>IF(B848="","",INT((B848-1)/12)+1)</f>
        <v>0</v>
      </c>
      <c r="E848" s="32">
        <f>IF(B848="","",K847)</f>
        <v>0</v>
      </c>
      <c r="F848" s="32">
        <f>IF(B848="","",IF(B848&gt;='Mortgage Calculator'!$D$22,E848+I848,MIN('Mortgage Calculator'!$D$23,E848+I848)))</f>
        <v>0</v>
      </c>
      <c r="G848" s="33"/>
      <c r="H848" s="32">
        <f>IF(B848="","",MAX(0,MIN('Mortgage Calculator'!$D$17+N(G848),E848+I848-F848)))</f>
        <v>0</v>
      </c>
      <c r="I848" s="32">
        <f>IF(B848="","",ROUND(E848*'Mortgage Calculator'!$D$8/12,2))</f>
        <v>0</v>
      </c>
      <c r="J848" s="32">
        <f>IF(B848="","",F848+H848-I848)</f>
        <v>0</v>
      </c>
      <c r="K848" s="34">
        <f>IF(B848="","",ROUND(E848-J848,2))</f>
        <v>0</v>
      </c>
      <c r="L848" s="35">
        <f>IF(B848="","",L847+I848)</f>
        <v>0</v>
      </c>
      <c r="M848" s="32">
        <f>IF(B848="","",IF(AND('Mortgage Calculator'!$D$21/'Mortgage Calculator'!$D$6&gt;0.8,E848/'Mortgage Calculator'!$D$6&gt;0.78),ROUND('Mortgage Calculator'!$D$21*'Mortgage Calculator'!$D$15/12,2),0))</f>
        <v>0</v>
      </c>
      <c r="N848" s="36">
        <f>IF(B848="","",1-K848/'Mortgage Calculator'!$D$6)</f>
        <v>0</v>
      </c>
    </row>
    <row r="849" spans="2:14">
      <c r="B849" s="30">
        <f>IF(B848="","",IF(K848&gt;0.005,B848+1,""))</f>
        <v>0</v>
      </c>
      <c r="C849" s="31">
        <f>IF(B849="","",EDATE('Mortgage Calculator'!$D$10,B849-1))</f>
        <v>0</v>
      </c>
      <c r="D849" s="30">
        <f>IF(B849="","",INT((B849-1)/12)+1)</f>
        <v>0</v>
      </c>
      <c r="E849" s="32">
        <f>IF(B849="","",K848)</f>
        <v>0</v>
      </c>
      <c r="F849" s="32">
        <f>IF(B849="","",IF(B849&gt;='Mortgage Calculator'!$D$22,E849+I849,MIN('Mortgage Calculator'!$D$23,E849+I849)))</f>
        <v>0</v>
      </c>
      <c r="G849" s="33"/>
      <c r="H849" s="32">
        <f>IF(B849="","",MAX(0,MIN('Mortgage Calculator'!$D$17+N(G849),E849+I849-F849)))</f>
        <v>0</v>
      </c>
      <c r="I849" s="32">
        <f>IF(B849="","",ROUND(E849*'Mortgage Calculator'!$D$8/12,2))</f>
        <v>0</v>
      </c>
      <c r="J849" s="32">
        <f>IF(B849="","",F849+H849-I849)</f>
        <v>0</v>
      </c>
      <c r="K849" s="34">
        <f>IF(B849="","",ROUND(E849-J849,2))</f>
        <v>0</v>
      </c>
      <c r="L849" s="35">
        <f>IF(B849="","",L848+I849)</f>
        <v>0</v>
      </c>
      <c r="M849" s="32">
        <f>IF(B849="","",IF(AND('Mortgage Calculator'!$D$21/'Mortgage Calculator'!$D$6&gt;0.8,E849/'Mortgage Calculator'!$D$6&gt;0.78),ROUND('Mortgage Calculator'!$D$21*'Mortgage Calculator'!$D$15/12,2),0))</f>
        <v>0</v>
      </c>
      <c r="N849" s="36">
        <f>IF(B849="","",1-K849/'Mortgage Calculator'!$D$6)</f>
        <v>0</v>
      </c>
    </row>
    <row r="850" spans="2:14">
      <c r="B850" s="30">
        <f>IF(B849="","",IF(K849&gt;0.005,B849+1,""))</f>
        <v>0</v>
      </c>
      <c r="C850" s="31">
        <f>IF(B850="","",EDATE('Mortgage Calculator'!$D$10,B850-1))</f>
        <v>0</v>
      </c>
      <c r="D850" s="30">
        <f>IF(B850="","",INT((B850-1)/12)+1)</f>
        <v>0</v>
      </c>
      <c r="E850" s="32">
        <f>IF(B850="","",K849)</f>
        <v>0</v>
      </c>
      <c r="F850" s="32">
        <f>IF(B850="","",IF(B850&gt;='Mortgage Calculator'!$D$22,E850+I850,MIN('Mortgage Calculator'!$D$23,E850+I850)))</f>
        <v>0</v>
      </c>
      <c r="G850" s="33"/>
      <c r="H850" s="32">
        <f>IF(B850="","",MAX(0,MIN('Mortgage Calculator'!$D$17+N(G850),E850+I850-F850)))</f>
        <v>0</v>
      </c>
      <c r="I850" s="32">
        <f>IF(B850="","",ROUND(E850*'Mortgage Calculator'!$D$8/12,2))</f>
        <v>0</v>
      </c>
      <c r="J850" s="32">
        <f>IF(B850="","",F850+H850-I850)</f>
        <v>0</v>
      </c>
      <c r="K850" s="34">
        <f>IF(B850="","",ROUND(E850-J850,2))</f>
        <v>0</v>
      </c>
      <c r="L850" s="35">
        <f>IF(B850="","",L849+I850)</f>
        <v>0</v>
      </c>
      <c r="M850" s="32">
        <f>IF(B850="","",IF(AND('Mortgage Calculator'!$D$21/'Mortgage Calculator'!$D$6&gt;0.8,E850/'Mortgage Calculator'!$D$6&gt;0.78),ROUND('Mortgage Calculator'!$D$21*'Mortgage Calculator'!$D$15/12,2),0))</f>
        <v>0</v>
      </c>
      <c r="N850" s="36">
        <f>IF(B850="","",1-K850/'Mortgage Calculator'!$D$6)</f>
        <v>0</v>
      </c>
    </row>
    <row r="851" spans="2:14">
      <c r="B851" s="30">
        <f>IF(B850="","",IF(K850&gt;0.005,B850+1,""))</f>
        <v>0</v>
      </c>
      <c r="C851" s="31">
        <f>IF(B851="","",EDATE('Mortgage Calculator'!$D$10,B851-1))</f>
        <v>0</v>
      </c>
      <c r="D851" s="30">
        <f>IF(B851="","",INT((B851-1)/12)+1)</f>
        <v>0</v>
      </c>
      <c r="E851" s="32">
        <f>IF(B851="","",K850)</f>
        <v>0</v>
      </c>
      <c r="F851" s="32">
        <f>IF(B851="","",IF(B851&gt;='Mortgage Calculator'!$D$22,E851+I851,MIN('Mortgage Calculator'!$D$23,E851+I851)))</f>
        <v>0</v>
      </c>
      <c r="G851" s="33"/>
      <c r="H851" s="32">
        <f>IF(B851="","",MAX(0,MIN('Mortgage Calculator'!$D$17+N(G851),E851+I851-F851)))</f>
        <v>0</v>
      </c>
      <c r="I851" s="32">
        <f>IF(B851="","",ROUND(E851*'Mortgage Calculator'!$D$8/12,2))</f>
        <v>0</v>
      </c>
      <c r="J851" s="32">
        <f>IF(B851="","",F851+H851-I851)</f>
        <v>0</v>
      </c>
      <c r="K851" s="34">
        <f>IF(B851="","",ROUND(E851-J851,2))</f>
        <v>0</v>
      </c>
      <c r="L851" s="35">
        <f>IF(B851="","",L850+I851)</f>
        <v>0</v>
      </c>
      <c r="M851" s="32">
        <f>IF(B851="","",IF(AND('Mortgage Calculator'!$D$21/'Mortgage Calculator'!$D$6&gt;0.8,E851/'Mortgage Calculator'!$D$6&gt;0.78),ROUND('Mortgage Calculator'!$D$21*'Mortgage Calculator'!$D$15/12,2),0))</f>
        <v>0</v>
      </c>
      <c r="N851" s="36">
        <f>IF(B851="","",1-K851/'Mortgage Calculator'!$D$6)</f>
        <v>0</v>
      </c>
    </row>
    <row r="852" spans="2:14">
      <c r="B852" s="30">
        <f>IF(B851="","",IF(K851&gt;0.005,B851+1,""))</f>
        <v>0</v>
      </c>
      <c r="C852" s="31">
        <f>IF(B852="","",EDATE('Mortgage Calculator'!$D$10,B852-1))</f>
        <v>0</v>
      </c>
      <c r="D852" s="30">
        <f>IF(B852="","",INT((B852-1)/12)+1)</f>
        <v>0</v>
      </c>
      <c r="E852" s="32">
        <f>IF(B852="","",K851)</f>
        <v>0</v>
      </c>
      <c r="F852" s="32">
        <f>IF(B852="","",IF(B852&gt;='Mortgage Calculator'!$D$22,E852+I852,MIN('Mortgage Calculator'!$D$23,E852+I852)))</f>
        <v>0</v>
      </c>
      <c r="G852" s="33"/>
      <c r="H852" s="32">
        <f>IF(B852="","",MAX(0,MIN('Mortgage Calculator'!$D$17+N(G852),E852+I852-F852)))</f>
        <v>0</v>
      </c>
      <c r="I852" s="32">
        <f>IF(B852="","",ROUND(E852*'Mortgage Calculator'!$D$8/12,2))</f>
        <v>0</v>
      </c>
      <c r="J852" s="32">
        <f>IF(B852="","",F852+H852-I852)</f>
        <v>0</v>
      </c>
      <c r="K852" s="34">
        <f>IF(B852="","",ROUND(E852-J852,2))</f>
        <v>0</v>
      </c>
      <c r="L852" s="35">
        <f>IF(B852="","",L851+I852)</f>
        <v>0</v>
      </c>
      <c r="M852" s="32">
        <f>IF(B852="","",IF(AND('Mortgage Calculator'!$D$21/'Mortgage Calculator'!$D$6&gt;0.8,E852/'Mortgage Calculator'!$D$6&gt;0.78),ROUND('Mortgage Calculator'!$D$21*'Mortgage Calculator'!$D$15/12,2),0))</f>
        <v>0</v>
      </c>
      <c r="N852" s="36">
        <f>IF(B852="","",1-K852/'Mortgage Calculator'!$D$6)</f>
        <v>0</v>
      </c>
    </row>
    <row r="853" spans="2:14">
      <c r="B853" s="30">
        <f>IF(B852="","",IF(K852&gt;0.005,B852+1,""))</f>
        <v>0</v>
      </c>
      <c r="C853" s="31">
        <f>IF(B853="","",EDATE('Mortgage Calculator'!$D$10,B853-1))</f>
        <v>0</v>
      </c>
      <c r="D853" s="30">
        <f>IF(B853="","",INT((B853-1)/12)+1)</f>
        <v>0</v>
      </c>
      <c r="E853" s="32">
        <f>IF(B853="","",K852)</f>
        <v>0</v>
      </c>
      <c r="F853" s="32">
        <f>IF(B853="","",IF(B853&gt;='Mortgage Calculator'!$D$22,E853+I853,MIN('Mortgage Calculator'!$D$23,E853+I853)))</f>
        <v>0</v>
      </c>
      <c r="G853" s="33"/>
      <c r="H853" s="32">
        <f>IF(B853="","",MAX(0,MIN('Mortgage Calculator'!$D$17+N(G853),E853+I853-F853)))</f>
        <v>0</v>
      </c>
      <c r="I853" s="32">
        <f>IF(B853="","",ROUND(E853*'Mortgage Calculator'!$D$8/12,2))</f>
        <v>0</v>
      </c>
      <c r="J853" s="32">
        <f>IF(B853="","",F853+H853-I853)</f>
        <v>0</v>
      </c>
      <c r="K853" s="34">
        <f>IF(B853="","",ROUND(E853-J853,2))</f>
        <v>0</v>
      </c>
      <c r="L853" s="35">
        <f>IF(B853="","",L852+I853)</f>
        <v>0</v>
      </c>
      <c r="M853" s="32">
        <f>IF(B853="","",IF(AND('Mortgage Calculator'!$D$21/'Mortgage Calculator'!$D$6&gt;0.8,E853/'Mortgage Calculator'!$D$6&gt;0.78),ROUND('Mortgage Calculator'!$D$21*'Mortgage Calculator'!$D$15/12,2),0))</f>
        <v>0</v>
      </c>
      <c r="N853" s="36">
        <f>IF(B853="","",1-K853/'Mortgage Calculator'!$D$6)</f>
        <v>0</v>
      </c>
    </row>
    <row r="854" spans="2:14">
      <c r="B854" s="30">
        <f>IF(B853="","",IF(K853&gt;0.005,B853+1,""))</f>
        <v>0</v>
      </c>
      <c r="C854" s="31">
        <f>IF(B854="","",EDATE('Mortgage Calculator'!$D$10,B854-1))</f>
        <v>0</v>
      </c>
      <c r="D854" s="30">
        <f>IF(B854="","",INT((B854-1)/12)+1)</f>
        <v>0</v>
      </c>
      <c r="E854" s="32">
        <f>IF(B854="","",K853)</f>
        <v>0</v>
      </c>
      <c r="F854" s="32">
        <f>IF(B854="","",IF(B854&gt;='Mortgage Calculator'!$D$22,E854+I854,MIN('Mortgage Calculator'!$D$23,E854+I854)))</f>
        <v>0</v>
      </c>
      <c r="G854" s="33"/>
      <c r="H854" s="32">
        <f>IF(B854="","",MAX(0,MIN('Mortgage Calculator'!$D$17+N(G854),E854+I854-F854)))</f>
        <v>0</v>
      </c>
      <c r="I854" s="32">
        <f>IF(B854="","",ROUND(E854*'Mortgage Calculator'!$D$8/12,2))</f>
        <v>0</v>
      </c>
      <c r="J854" s="32">
        <f>IF(B854="","",F854+H854-I854)</f>
        <v>0</v>
      </c>
      <c r="K854" s="34">
        <f>IF(B854="","",ROUND(E854-J854,2))</f>
        <v>0</v>
      </c>
      <c r="L854" s="35">
        <f>IF(B854="","",L853+I854)</f>
        <v>0</v>
      </c>
      <c r="M854" s="32">
        <f>IF(B854="","",IF(AND('Mortgage Calculator'!$D$21/'Mortgage Calculator'!$D$6&gt;0.8,E854/'Mortgage Calculator'!$D$6&gt;0.78),ROUND('Mortgage Calculator'!$D$21*'Mortgage Calculator'!$D$15/12,2),0))</f>
        <v>0</v>
      </c>
      <c r="N854" s="36">
        <f>IF(B854="","",1-K854/'Mortgage Calculator'!$D$6)</f>
        <v>0</v>
      </c>
    </row>
    <row r="855" spans="2:14">
      <c r="B855" s="30">
        <f>IF(B854="","",IF(K854&gt;0.005,B854+1,""))</f>
        <v>0</v>
      </c>
      <c r="C855" s="31">
        <f>IF(B855="","",EDATE('Mortgage Calculator'!$D$10,B855-1))</f>
        <v>0</v>
      </c>
      <c r="D855" s="30">
        <f>IF(B855="","",INT((B855-1)/12)+1)</f>
        <v>0</v>
      </c>
      <c r="E855" s="32">
        <f>IF(B855="","",K854)</f>
        <v>0</v>
      </c>
      <c r="F855" s="32">
        <f>IF(B855="","",IF(B855&gt;='Mortgage Calculator'!$D$22,E855+I855,MIN('Mortgage Calculator'!$D$23,E855+I855)))</f>
        <v>0</v>
      </c>
      <c r="G855" s="33"/>
      <c r="H855" s="32">
        <f>IF(B855="","",MAX(0,MIN('Mortgage Calculator'!$D$17+N(G855),E855+I855-F855)))</f>
        <v>0</v>
      </c>
      <c r="I855" s="32">
        <f>IF(B855="","",ROUND(E855*'Mortgage Calculator'!$D$8/12,2))</f>
        <v>0</v>
      </c>
      <c r="J855" s="32">
        <f>IF(B855="","",F855+H855-I855)</f>
        <v>0</v>
      </c>
      <c r="K855" s="34">
        <f>IF(B855="","",ROUND(E855-J855,2))</f>
        <v>0</v>
      </c>
      <c r="L855" s="35">
        <f>IF(B855="","",L854+I855)</f>
        <v>0</v>
      </c>
      <c r="M855" s="32">
        <f>IF(B855="","",IF(AND('Mortgage Calculator'!$D$21/'Mortgage Calculator'!$D$6&gt;0.8,E855/'Mortgage Calculator'!$D$6&gt;0.78),ROUND('Mortgage Calculator'!$D$21*'Mortgage Calculator'!$D$15/12,2),0))</f>
        <v>0</v>
      </c>
      <c r="N855" s="36">
        <f>IF(B855="","",1-K855/'Mortgage Calculator'!$D$6)</f>
        <v>0</v>
      </c>
    </row>
    <row r="856" spans="2:14">
      <c r="B856" s="30">
        <f>IF(B855="","",IF(K855&gt;0.005,B855+1,""))</f>
        <v>0</v>
      </c>
      <c r="C856" s="31">
        <f>IF(B856="","",EDATE('Mortgage Calculator'!$D$10,B856-1))</f>
        <v>0</v>
      </c>
      <c r="D856" s="30">
        <f>IF(B856="","",INT((B856-1)/12)+1)</f>
        <v>0</v>
      </c>
      <c r="E856" s="32">
        <f>IF(B856="","",K855)</f>
        <v>0</v>
      </c>
      <c r="F856" s="32">
        <f>IF(B856="","",IF(B856&gt;='Mortgage Calculator'!$D$22,E856+I856,MIN('Mortgage Calculator'!$D$23,E856+I856)))</f>
        <v>0</v>
      </c>
      <c r="G856" s="33"/>
      <c r="H856" s="32">
        <f>IF(B856="","",MAX(0,MIN('Mortgage Calculator'!$D$17+N(G856),E856+I856-F856)))</f>
        <v>0</v>
      </c>
      <c r="I856" s="32">
        <f>IF(B856="","",ROUND(E856*'Mortgage Calculator'!$D$8/12,2))</f>
        <v>0</v>
      </c>
      <c r="J856" s="32">
        <f>IF(B856="","",F856+H856-I856)</f>
        <v>0</v>
      </c>
      <c r="K856" s="34">
        <f>IF(B856="","",ROUND(E856-J856,2))</f>
        <v>0</v>
      </c>
      <c r="L856" s="35">
        <f>IF(B856="","",L855+I856)</f>
        <v>0</v>
      </c>
      <c r="M856" s="32">
        <f>IF(B856="","",IF(AND('Mortgage Calculator'!$D$21/'Mortgage Calculator'!$D$6&gt;0.8,E856/'Mortgage Calculator'!$D$6&gt;0.78),ROUND('Mortgage Calculator'!$D$21*'Mortgage Calculator'!$D$15/12,2),0))</f>
        <v>0</v>
      </c>
      <c r="N856" s="36">
        <f>IF(B856="","",1-K856/'Mortgage Calculator'!$D$6)</f>
        <v>0</v>
      </c>
    </row>
    <row r="857" spans="2:14">
      <c r="B857" s="30">
        <f>IF(B856="","",IF(K856&gt;0.005,B856+1,""))</f>
        <v>0</v>
      </c>
      <c r="C857" s="31">
        <f>IF(B857="","",EDATE('Mortgage Calculator'!$D$10,B857-1))</f>
        <v>0</v>
      </c>
      <c r="D857" s="30">
        <f>IF(B857="","",INT((B857-1)/12)+1)</f>
        <v>0</v>
      </c>
      <c r="E857" s="32">
        <f>IF(B857="","",K856)</f>
        <v>0</v>
      </c>
      <c r="F857" s="32">
        <f>IF(B857="","",IF(B857&gt;='Mortgage Calculator'!$D$22,E857+I857,MIN('Mortgage Calculator'!$D$23,E857+I857)))</f>
        <v>0</v>
      </c>
      <c r="G857" s="33"/>
      <c r="H857" s="32">
        <f>IF(B857="","",MAX(0,MIN('Mortgage Calculator'!$D$17+N(G857),E857+I857-F857)))</f>
        <v>0</v>
      </c>
      <c r="I857" s="32">
        <f>IF(B857="","",ROUND(E857*'Mortgage Calculator'!$D$8/12,2))</f>
        <v>0</v>
      </c>
      <c r="J857" s="32">
        <f>IF(B857="","",F857+H857-I857)</f>
        <v>0</v>
      </c>
      <c r="K857" s="34">
        <f>IF(B857="","",ROUND(E857-J857,2))</f>
        <v>0</v>
      </c>
      <c r="L857" s="35">
        <f>IF(B857="","",L856+I857)</f>
        <v>0</v>
      </c>
      <c r="M857" s="32">
        <f>IF(B857="","",IF(AND('Mortgage Calculator'!$D$21/'Mortgage Calculator'!$D$6&gt;0.8,E857/'Mortgage Calculator'!$D$6&gt;0.78),ROUND('Mortgage Calculator'!$D$21*'Mortgage Calculator'!$D$15/12,2),0))</f>
        <v>0</v>
      </c>
      <c r="N857" s="36">
        <f>IF(B857="","",1-K857/'Mortgage Calculator'!$D$6)</f>
        <v>0</v>
      </c>
    </row>
    <row r="858" spans="2:14">
      <c r="B858" s="30">
        <f>IF(B857="","",IF(K857&gt;0.005,B857+1,""))</f>
        <v>0</v>
      </c>
      <c r="C858" s="31">
        <f>IF(B858="","",EDATE('Mortgage Calculator'!$D$10,B858-1))</f>
        <v>0</v>
      </c>
      <c r="D858" s="30">
        <f>IF(B858="","",INT((B858-1)/12)+1)</f>
        <v>0</v>
      </c>
      <c r="E858" s="32">
        <f>IF(B858="","",K857)</f>
        <v>0</v>
      </c>
      <c r="F858" s="32">
        <f>IF(B858="","",IF(B858&gt;='Mortgage Calculator'!$D$22,E858+I858,MIN('Mortgage Calculator'!$D$23,E858+I858)))</f>
        <v>0</v>
      </c>
      <c r="G858" s="33"/>
      <c r="H858" s="32">
        <f>IF(B858="","",MAX(0,MIN('Mortgage Calculator'!$D$17+N(G858),E858+I858-F858)))</f>
        <v>0</v>
      </c>
      <c r="I858" s="32">
        <f>IF(B858="","",ROUND(E858*'Mortgage Calculator'!$D$8/12,2))</f>
        <v>0</v>
      </c>
      <c r="J858" s="32">
        <f>IF(B858="","",F858+H858-I858)</f>
        <v>0</v>
      </c>
      <c r="K858" s="34">
        <f>IF(B858="","",ROUND(E858-J858,2))</f>
        <v>0</v>
      </c>
      <c r="L858" s="35">
        <f>IF(B858="","",L857+I858)</f>
        <v>0</v>
      </c>
      <c r="M858" s="32">
        <f>IF(B858="","",IF(AND('Mortgage Calculator'!$D$21/'Mortgage Calculator'!$D$6&gt;0.8,E858/'Mortgage Calculator'!$D$6&gt;0.78),ROUND('Mortgage Calculator'!$D$21*'Mortgage Calculator'!$D$15/12,2),0))</f>
        <v>0</v>
      </c>
      <c r="N858" s="36">
        <f>IF(B858="","",1-K858/'Mortgage Calculator'!$D$6)</f>
        <v>0</v>
      </c>
    </row>
    <row r="859" spans="2:14">
      <c r="B859" s="30">
        <f>IF(B858="","",IF(K858&gt;0.005,B858+1,""))</f>
        <v>0</v>
      </c>
      <c r="C859" s="31">
        <f>IF(B859="","",EDATE('Mortgage Calculator'!$D$10,B859-1))</f>
        <v>0</v>
      </c>
      <c r="D859" s="30">
        <f>IF(B859="","",INT((B859-1)/12)+1)</f>
        <v>0</v>
      </c>
      <c r="E859" s="32">
        <f>IF(B859="","",K858)</f>
        <v>0</v>
      </c>
      <c r="F859" s="32">
        <f>IF(B859="","",IF(B859&gt;='Mortgage Calculator'!$D$22,E859+I859,MIN('Mortgage Calculator'!$D$23,E859+I859)))</f>
        <v>0</v>
      </c>
      <c r="G859" s="33"/>
      <c r="H859" s="32">
        <f>IF(B859="","",MAX(0,MIN('Mortgage Calculator'!$D$17+N(G859),E859+I859-F859)))</f>
        <v>0</v>
      </c>
      <c r="I859" s="32">
        <f>IF(B859="","",ROUND(E859*'Mortgage Calculator'!$D$8/12,2))</f>
        <v>0</v>
      </c>
      <c r="J859" s="32">
        <f>IF(B859="","",F859+H859-I859)</f>
        <v>0</v>
      </c>
      <c r="K859" s="34">
        <f>IF(B859="","",ROUND(E859-J859,2))</f>
        <v>0</v>
      </c>
      <c r="L859" s="35">
        <f>IF(B859="","",L858+I859)</f>
        <v>0</v>
      </c>
      <c r="M859" s="32">
        <f>IF(B859="","",IF(AND('Mortgage Calculator'!$D$21/'Mortgage Calculator'!$D$6&gt;0.8,E859/'Mortgage Calculator'!$D$6&gt;0.78),ROUND('Mortgage Calculator'!$D$21*'Mortgage Calculator'!$D$15/12,2),0))</f>
        <v>0</v>
      </c>
      <c r="N859" s="36">
        <f>IF(B859="","",1-K859/'Mortgage Calculator'!$D$6)</f>
        <v>0</v>
      </c>
    </row>
    <row r="860" spans="2:14">
      <c r="B860" s="30">
        <f>IF(B859="","",IF(K859&gt;0.005,B859+1,""))</f>
        <v>0</v>
      </c>
      <c r="C860" s="31">
        <f>IF(B860="","",EDATE('Mortgage Calculator'!$D$10,B860-1))</f>
        <v>0</v>
      </c>
      <c r="D860" s="30">
        <f>IF(B860="","",INT((B860-1)/12)+1)</f>
        <v>0</v>
      </c>
      <c r="E860" s="32">
        <f>IF(B860="","",K859)</f>
        <v>0</v>
      </c>
      <c r="F860" s="32">
        <f>IF(B860="","",IF(B860&gt;='Mortgage Calculator'!$D$22,E860+I860,MIN('Mortgage Calculator'!$D$23,E860+I860)))</f>
        <v>0</v>
      </c>
      <c r="G860" s="33"/>
      <c r="H860" s="32">
        <f>IF(B860="","",MAX(0,MIN('Mortgage Calculator'!$D$17+N(G860),E860+I860-F860)))</f>
        <v>0</v>
      </c>
      <c r="I860" s="32">
        <f>IF(B860="","",ROUND(E860*'Mortgage Calculator'!$D$8/12,2))</f>
        <v>0</v>
      </c>
      <c r="J860" s="32">
        <f>IF(B860="","",F860+H860-I860)</f>
        <v>0</v>
      </c>
      <c r="K860" s="34">
        <f>IF(B860="","",ROUND(E860-J860,2))</f>
        <v>0</v>
      </c>
      <c r="L860" s="35">
        <f>IF(B860="","",L859+I860)</f>
        <v>0</v>
      </c>
      <c r="M860" s="32">
        <f>IF(B860="","",IF(AND('Mortgage Calculator'!$D$21/'Mortgage Calculator'!$D$6&gt;0.8,E860/'Mortgage Calculator'!$D$6&gt;0.78),ROUND('Mortgage Calculator'!$D$21*'Mortgage Calculator'!$D$15/12,2),0))</f>
        <v>0</v>
      </c>
      <c r="N860" s="36">
        <f>IF(B860="","",1-K860/'Mortgage Calculator'!$D$6)</f>
        <v>0</v>
      </c>
    </row>
    <row r="861" spans="2:14">
      <c r="B861" s="30">
        <f>IF(B860="","",IF(K860&gt;0.005,B860+1,""))</f>
        <v>0</v>
      </c>
      <c r="C861" s="31">
        <f>IF(B861="","",EDATE('Mortgage Calculator'!$D$10,B861-1))</f>
        <v>0</v>
      </c>
      <c r="D861" s="30">
        <f>IF(B861="","",INT((B861-1)/12)+1)</f>
        <v>0</v>
      </c>
      <c r="E861" s="32">
        <f>IF(B861="","",K860)</f>
        <v>0</v>
      </c>
      <c r="F861" s="32">
        <f>IF(B861="","",IF(B861&gt;='Mortgage Calculator'!$D$22,E861+I861,MIN('Mortgage Calculator'!$D$23,E861+I861)))</f>
        <v>0</v>
      </c>
      <c r="G861" s="33"/>
      <c r="H861" s="32">
        <f>IF(B861="","",MAX(0,MIN('Mortgage Calculator'!$D$17+N(G861),E861+I861-F861)))</f>
        <v>0</v>
      </c>
      <c r="I861" s="32">
        <f>IF(B861="","",ROUND(E861*'Mortgage Calculator'!$D$8/12,2))</f>
        <v>0</v>
      </c>
      <c r="J861" s="32">
        <f>IF(B861="","",F861+H861-I861)</f>
        <v>0</v>
      </c>
      <c r="K861" s="34">
        <f>IF(B861="","",ROUND(E861-J861,2))</f>
        <v>0</v>
      </c>
      <c r="L861" s="35">
        <f>IF(B861="","",L860+I861)</f>
        <v>0</v>
      </c>
      <c r="M861" s="32">
        <f>IF(B861="","",IF(AND('Mortgage Calculator'!$D$21/'Mortgage Calculator'!$D$6&gt;0.8,E861/'Mortgage Calculator'!$D$6&gt;0.78),ROUND('Mortgage Calculator'!$D$21*'Mortgage Calculator'!$D$15/12,2),0))</f>
        <v>0</v>
      </c>
      <c r="N861" s="36">
        <f>IF(B861="","",1-K861/'Mortgage Calculator'!$D$6)</f>
        <v>0</v>
      </c>
    </row>
    <row r="862" spans="2:14">
      <c r="B862" s="30">
        <f>IF(B861="","",IF(K861&gt;0.005,B861+1,""))</f>
        <v>0</v>
      </c>
      <c r="C862" s="31">
        <f>IF(B862="","",EDATE('Mortgage Calculator'!$D$10,B862-1))</f>
        <v>0</v>
      </c>
      <c r="D862" s="30">
        <f>IF(B862="","",INT((B862-1)/12)+1)</f>
        <v>0</v>
      </c>
      <c r="E862" s="32">
        <f>IF(B862="","",K861)</f>
        <v>0</v>
      </c>
      <c r="F862" s="32">
        <f>IF(B862="","",IF(B862&gt;='Mortgage Calculator'!$D$22,E862+I862,MIN('Mortgage Calculator'!$D$23,E862+I862)))</f>
        <v>0</v>
      </c>
      <c r="G862" s="33"/>
      <c r="H862" s="32">
        <f>IF(B862="","",MAX(0,MIN('Mortgage Calculator'!$D$17+N(G862),E862+I862-F862)))</f>
        <v>0</v>
      </c>
      <c r="I862" s="32">
        <f>IF(B862="","",ROUND(E862*'Mortgage Calculator'!$D$8/12,2))</f>
        <v>0</v>
      </c>
      <c r="J862" s="32">
        <f>IF(B862="","",F862+H862-I862)</f>
        <v>0</v>
      </c>
      <c r="K862" s="34">
        <f>IF(B862="","",ROUND(E862-J862,2))</f>
        <v>0</v>
      </c>
      <c r="L862" s="35">
        <f>IF(B862="","",L861+I862)</f>
        <v>0</v>
      </c>
      <c r="M862" s="32">
        <f>IF(B862="","",IF(AND('Mortgage Calculator'!$D$21/'Mortgage Calculator'!$D$6&gt;0.8,E862/'Mortgage Calculator'!$D$6&gt;0.78),ROUND('Mortgage Calculator'!$D$21*'Mortgage Calculator'!$D$15/12,2),0))</f>
        <v>0</v>
      </c>
      <c r="N862" s="36">
        <f>IF(B862="","",1-K862/'Mortgage Calculator'!$D$6)</f>
        <v>0</v>
      </c>
    </row>
    <row r="863" spans="2:14">
      <c r="B863" s="30">
        <f>IF(B862="","",IF(K862&gt;0.005,B862+1,""))</f>
        <v>0</v>
      </c>
      <c r="C863" s="31">
        <f>IF(B863="","",EDATE('Mortgage Calculator'!$D$10,B863-1))</f>
        <v>0</v>
      </c>
      <c r="D863" s="30">
        <f>IF(B863="","",INT((B863-1)/12)+1)</f>
        <v>0</v>
      </c>
      <c r="E863" s="32">
        <f>IF(B863="","",K862)</f>
        <v>0</v>
      </c>
      <c r="F863" s="32">
        <f>IF(B863="","",IF(B863&gt;='Mortgage Calculator'!$D$22,E863+I863,MIN('Mortgage Calculator'!$D$23,E863+I863)))</f>
        <v>0</v>
      </c>
      <c r="G863" s="33"/>
      <c r="H863" s="32">
        <f>IF(B863="","",MAX(0,MIN('Mortgage Calculator'!$D$17+N(G863),E863+I863-F863)))</f>
        <v>0</v>
      </c>
      <c r="I863" s="32">
        <f>IF(B863="","",ROUND(E863*'Mortgage Calculator'!$D$8/12,2))</f>
        <v>0</v>
      </c>
      <c r="J863" s="32">
        <f>IF(B863="","",F863+H863-I863)</f>
        <v>0</v>
      </c>
      <c r="K863" s="34">
        <f>IF(B863="","",ROUND(E863-J863,2))</f>
        <v>0</v>
      </c>
      <c r="L863" s="35">
        <f>IF(B863="","",L862+I863)</f>
        <v>0</v>
      </c>
      <c r="M863" s="32">
        <f>IF(B863="","",IF(AND('Mortgage Calculator'!$D$21/'Mortgage Calculator'!$D$6&gt;0.8,E863/'Mortgage Calculator'!$D$6&gt;0.78),ROUND('Mortgage Calculator'!$D$21*'Mortgage Calculator'!$D$15/12,2),0))</f>
        <v>0</v>
      </c>
      <c r="N863" s="36">
        <f>IF(B863="","",1-K863/'Mortgage Calculator'!$D$6)</f>
        <v>0</v>
      </c>
    </row>
    <row r="864" spans="2:14">
      <c r="B864" s="30">
        <f>IF(B863="","",IF(K863&gt;0.005,B863+1,""))</f>
        <v>0</v>
      </c>
      <c r="C864" s="31">
        <f>IF(B864="","",EDATE('Mortgage Calculator'!$D$10,B864-1))</f>
        <v>0</v>
      </c>
      <c r="D864" s="30">
        <f>IF(B864="","",INT((B864-1)/12)+1)</f>
        <v>0</v>
      </c>
      <c r="E864" s="32">
        <f>IF(B864="","",K863)</f>
        <v>0</v>
      </c>
      <c r="F864" s="32">
        <f>IF(B864="","",IF(B864&gt;='Mortgage Calculator'!$D$22,E864+I864,MIN('Mortgage Calculator'!$D$23,E864+I864)))</f>
        <v>0</v>
      </c>
      <c r="G864" s="33"/>
      <c r="H864" s="32">
        <f>IF(B864="","",MAX(0,MIN('Mortgage Calculator'!$D$17+N(G864),E864+I864-F864)))</f>
        <v>0</v>
      </c>
      <c r="I864" s="32">
        <f>IF(B864="","",ROUND(E864*'Mortgage Calculator'!$D$8/12,2))</f>
        <v>0</v>
      </c>
      <c r="J864" s="32">
        <f>IF(B864="","",F864+H864-I864)</f>
        <v>0</v>
      </c>
      <c r="K864" s="34">
        <f>IF(B864="","",ROUND(E864-J864,2))</f>
        <v>0</v>
      </c>
      <c r="L864" s="35">
        <f>IF(B864="","",L863+I864)</f>
        <v>0</v>
      </c>
      <c r="M864" s="32">
        <f>IF(B864="","",IF(AND('Mortgage Calculator'!$D$21/'Mortgage Calculator'!$D$6&gt;0.8,E864/'Mortgage Calculator'!$D$6&gt;0.78),ROUND('Mortgage Calculator'!$D$21*'Mortgage Calculator'!$D$15/12,2),0))</f>
        <v>0</v>
      </c>
      <c r="N864" s="36">
        <f>IF(B864="","",1-K864/'Mortgage Calculator'!$D$6)</f>
        <v>0</v>
      </c>
    </row>
    <row r="865" spans="2:14">
      <c r="B865" s="30">
        <f>IF(B864="","",IF(K864&gt;0.005,B864+1,""))</f>
        <v>0</v>
      </c>
      <c r="C865" s="31">
        <f>IF(B865="","",EDATE('Mortgage Calculator'!$D$10,B865-1))</f>
        <v>0</v>
      </c>
      <c r="D865" s="30">
        <f>IF(B865="","",INT((B865-1)/12)+1)</f>
        <v>0</v>
      </c>
      <c r="E865" s="32">
        <f>IF(B865="","",K864)</f>
        <v>0</v>
      </c>
      <c r="F865" s="32">
        <f>IF(B865="","",IF(B865&gt;='Mortgage Calculator'!$D$22,E865+I865,MIN('Mortgage Calculator'!$D$23,E865+I865)))</f>
        <v>0</v>
      </c>
      <c r="G865" s="33"/>
      <c r="H865" s="32">
        <f>IF(B865="","",MAX(0,MIN('Mortgage Calculator'!$D$17+N(G865),E865+I865-F865)))</f>
        <v>0</v>
      </c>
      <c r="I865" s="32">
        <f>IF(B865="","",ROUND(E865*'Mortgage Calculator'!$D$8/12,2))</f>
        <v>0</v>
      </c>
      <c r="J865" s="32">
        <f>IF(B865="","",F865+H865-I865)</f>
        <v>0</v>
      </c>
      <c r="K865" s="34">
        <f>IF(B865="","",ROUND(E865-J865,2))</f>
        <v>0</v>
      </c>
      <c r="L865" s="35">
        <f>IF(B865="","",L864+I865)</f>
        <v>0</v>
      </c>
      <c r="M865" s="32">
        <f>IF(B865="","",IF(AND('Mortgage Calculator'!$D$21/'Mortgage Calculator'!$D$6&gt;0.8,E865/'Mortgage Calculator'!$D$6&gt;0.78),ROUND('Mortgage Calculator'!$D$21*'Mortgage Calculator'!$D$15/12,2),0))</f>
        <v>0</v>
      </c>
      <c r="N865" s="36">
        <f>IF(B865="","",1-K865/'Mortgage Calculator'!$D$6)</f>
        <v>0</v>
      </c>
    </row>
    <row r="866" spans="2:14">
      <c r="B866" s="30">
        <f>IF(B865="","",IF(K865&gt;0.005,B865+1,""))</f>
        <v>0</v>
      </c>
      <c r="C866" s="31">
        <f>IF(B866="","",EDATE('Mortgage Calculator'!$D$10,B866-1))</f>
        <v>0</v>
      </c>
      <c r="D866" s="30">
        <f>IF(B866="","",INT((B866-1)/12)+1)</f>
        <v>0</v>
      </c>
      <c r="E866" s="32">
        <f>IF(B866="","",K865)</f>
        <v>0</v>
      </c>
      <c r="F866" s="32">
        <f>IF(B866="","",IF(B866&gt;='Mortgage Calculator'!$D$22,E866+I866,MIN('Mortgage Calculator'!$D$23,E866+I866)))</f>
        <v>0</v>
      </c>
      <c r="G866" s="33"/>
      <c r="H866" s="32">
        <f>IF(B866="","",MAX(0,MIN('Mortgage Calculator'!$D$17+N(G866),E866+I866-F866)))</f>
        <v>0</v>
      </c>
      <c r="I866" s="32">
        <f>IF(B866="","",ROUND(E866*'Mortgage Calculator'!$D$8/12,2))</f>
        <v>0</v>
      </c>
      <c r="J866" s="32">
        <f>IF(B866="","",F866+H866-I866)</f>
        <v>0</v>
      </c>
      <c r="K866" s="34">
        <f>IF(B866="","",ROUND(E866-J866,2))</f>
        <v>0</v>
      </c>
      <c r="L866" s="35">
        <f>IF(B866="","",L865+I866)</f>
        <v>0</v>
      </c>
      <c r="M866" s="32">
        <f>IF(B866="","",IF(AND('Mortgage Calculator'!$D$21/'Mortgage Calculator'!$D$6&gt;0.8,E866/'Mortgage Calculator'!$D$6&gt;0.78),ROUND('Mortgage Calculator'!$D$21*'Mortgage Calculator'!$D$15/12,2),0))</f>
        <v>0</v>
      </c>
      <c r="N866" s="36">
        <f>IF(B866="","",1-K866/'Mortgage Calculator'!$D$6)</f>
        <v>0</v>
      </c>
    </row>
    <row r="867" spans="2:14">
      <c r="B867" s="30">
        <f>IF(B866="","",IF(K866&gt;0.005,B866+1,""))</f>
        <v>0</v>
      </c>
      <c r="C867" s="31">
        <f>IF(B867="","",EDATE('Mortgage Calculator'!$D$10,B867-1))</f>
        <v>0</v>
      </c>
      <c r="D867" s="30">
        <f>IF(B867="","",INT((B867-1)/12)+1)</f>
        <v>0</v>
      </c>
      <c r="E867" s="32">
        <f>IF(B867="","",K866)</f>
        <v>0</v>
      </c>
      <c r="F867" s="32">
        <f>IF(B867="","",IF(B867&gt;='Mortgage Calculator'!$D$22,E867+I867,MIN('Mortgage Calculator'!$D$23,E867+I867)))</f>
        <v>0</v>
      </c>
      <c r="G867" s="33"/>
      <c r="H867" s="32">
        <f>IF(B867="","",MAX(0,MIN('Mortgage Calculator'!$D$17+N(G867),E867+I867-F867)))</f>
        <v>0</v>
      </c>
      <c r="I867" s="32">
        <f>IF(B867="","",ROUND(E867*'Mortgage Calculator'!$D$8/12,2))</f>
        <v>0</v>
      </c>
      <c r="J867" s="32">
        <f>IF(B867="","",F867+H867-I867)</f>
        <v>0</v>
      </c>
      <c r="K867" s="34">
        <f>IF(B867="","",ROUND(E867-J867,2))</f>
        <v>0</v>
      </c>
      <c r="L867" s="35">
        <f>IF(B867="","",L866+I867)</f>
        <v>0</v>
      </c>
      <c r="M867" s="32">
        <f>IF(B867="","",IF(AND('Mortgage Calculator'!$D$21/'Mortgage Calculator'!$D$6&gt;0.8,E867/'Mortgage Calculator'!$D$6&gt;0.78),ROUND('Mortgage Calculator'!$D$21*'Mortgage Calculator'!$D$15/12,2),0))</f>
        <v>0</v>
      </c>
      <c r="N867" s="36">
        <f>IF(B867="","",1-K867/'Mortgage Calculator'!$D$6)</f>
        <v>0</v>
      </c>
    </row>
    <row r="868" spans="2:14">
      <c r="B868" s="30">
        <f>IF(B867="","",IF(K867&gt;0.005,B867+1,""))</f>
        <v>0</v>
      </c>
      <c r="C868" s="31">
        <f>IF(B868="","",EDATE('Mortgage Calculator'!$D$10,B868-1))</f>
        <v>0</v>
      </c>
      <c r="D868" s="30">
        <f>IF(B868="","",INT((B868-1)/12)+1)</f>
        <v>0</v>
      </c>
      <c r="E868" s="32">
        <f>IF(B868="","",K867)</f>
        <v>0</v>
      </c>
      <c r="F868" s="32">
        <f>IF(B868="","",IF(B868&gt;='Mortgage Calculator'!$D$22,E868+I868,MIN('Mortgage Calculator'!$D$23,E868+I868)))</f>
        <v>0</v>
      </c>
      <c r="G868" s="33"/>
      <c r="H868" s="32">
        <f>IF(B868="","",MAX(0,MIN('Mortgage Calculator'!$D$17+N(G868),E868+I868-F868)))</f>
        <v>0</v>
      </c>
      <c r="I868" s="32">
        <f>IF(B868="","",ROUND(E868*'Mortgage Calculator'!$D$8/12,2))</f>
        <v>0</v>
      </c>
      <c r="J868" s="32">
        <f>IF(B868="","",F868+H868-I868)</f>
        <v>0</v>
      </c>
      <c r="K868" s="34">
        <f>IF(B868="","",ROUND(E868-J868,2))</f>
        <v>0</v>
      </c>
      <c r="L868" s="35">
        <f>IF(B868="","",L867+I868)</f>
        <v>0</v>
      </c>
      <c r="M868" s="32">
        <f>IF(B868="","",IF(AND('Mortgage Calculator'!$D$21/'Mortgage Calculator'!$D$6&gt;0.8,E868/'Mortgage Calculator'!$D$6&gt;0.78),ROUND('Mortgage Calculator'!$D$21*'Mortgage Calculator'!$D$15/12,2),0))</f>
        <v>0</v>
      </c>
      <c r="N868" s="36">
        <f>IF(B868="","",1-K868/'Mortgage Calculator'!$D$6)</f>
        <v>0</v>
      </c>
    </row>
    <row r="869" spans="2:14">
      <c r="B869" s="30">
        <f>IF(B868="","",IF(K868&gt;0.005,B868+1,""))</f>
        <v>0</v>
      </c>
      <c r="C869" s="31">
        <f>IF(B869="","",EDATE('Mortgage Calculator'!$D$10,B869-1))</f>
        <v>0</v>
      </c>
      <c r="D869" s="30">
        <f>IF(B869="","",INT((B869-1)/12)+1)</f>
        <v>0</v>
      </c>
      <c r="E869" s="32">
        <f>IF(B869="","",K868)</f>
        <v>0</v>
      </c>
      <c r="F869" s="32">
        <f>IF(B869="","",IF(B869&gt;='Mortgage Calculator'!$D$22,E869+I869,MIN('Mortgage Calculator'!$D$23,E869+I869)))</f>
        <v>0</v>
      </c>
      <c r="G869" s="33"/>
      <c r="H869" s="32">
        <f>IF(B869="","",MAX(0,MIN('Mortgage Calculator'!$D$17+N(G869),E869+I869-F869)))</f>
        <v>0</v>
      </c>
      <c r="I869" s="32">
        <f>IF(B869="","",ROUND(E869*'Mortgage Calculator'!$D$8/12,2))</f>
        <v>0</v>
      </c>
      <c r="J869" s="32">
        <f>IF(B869="","",F869+H869-I869)</f>
        <v>0</v>
      </c>
      <c r="K869" s="34">
        <f>IF(B869="","",ROUND(E869-J869,2))</f>
        <v>0</v>
      </c>
      <c r="L869" s="35">
        <f>IF(B869="","",L868+I869)</f>
        <v>0</v>
      </c>
      <c r="M869" s="32">
        <f>IF(B869="","",IF(AND('Mortgage Calculator'!$D$21/'Mortgage Calculator'!$D$6&gt;0.8,E869/'Mortgage Calculator'!$D$6&gt;0.78),ROUND('Mortgage Calculator'!$D$21*'Mortgage Calculator'!$D$15/12,2),0))</f>
        <v>0</v>
      </c>
      <c r="N869" s="36">
        <f>IF(B869="","",1-K869/'Mortgage Calculator'!$D$6)</f>
        <v>0</v>
      </c>
    </row>
    <row r="870" spans="2:14">
      <c r="B870" s="30">
        <f>IF(B869="","",IF(K869&gt;0.005,B869+1,""))</f>
        <v>0</v>
      </c>
      <c r="C870" s="31">
        <f>IF(B870="","",EDATE('Mortgage Calculator'!$D$10,B870-1))</f>
        <v>0</v>
      </c>
      <c r="D870" s="30">
        <f>IF(B870="","",INT((B870-1)/12)+1)</f>
        <v>0</v>
      </c>
      <c r="E870" s="32">
        <f>IF(B870="","",K869)</f>
        <v>0</v>
      </c>
      <c r="F870" s="32">
        <f>IF(B870="","",IF(B870&gt;='Mortgage Calculator'!$D$22,E870+I870,MIN('Mortgage Calculator'!$D$23,E870+I870)))</f>
        <v>0</v>
      </c>
      <c r="G870" s="33"/>
      <c r="H870" s="32">
        <f>IF(B870="","",MAX(0,MIN('Mortgage Calculator'!$D$17+N(G870),E870+I870-F870)))</f>
        <v>0</v>
      </c>
      <c r="I870" s="32">
        <f>IF(B870="","",ROUND(E870*'Mortgage Calculator'!$D$8/12,2))</f>
        <v>0</v>
      </c>
      <c r="J870" s="32">
        <f>IF(B870="","",F870+H870-I870)</f>
        <v>0</v>
      </c>
      <c r="K870" s="34">
        <f>IF(B870="","",ROUND(E870-J870,2))</f>
        <v>0</v>
      </c>
      <c r="L870" s="35">
        <f>IF(B870="","",L869+I870)</f>
        <v>0</v>
      </c>
      <c r="M870" s="32">
        <f>IF(B870="","",IF(AND('Mortgage Calculator'!$D$21/'Mortgage Calculator'!$D$6&gt;0.8,E870/'Mortgage Calculator'!$D$6&gt;0.78),ROUND('Mortgage Calculator'!$D$21*'Mortgage Calculator'!$D$15/12,2),0))</f>
        <v>0</v>
      </c>
      <c r="N870" s="36">
        <f>IF(B870="","",1-K870/'Mortgage Calculator'!$D$6)</f>
        <v>0</v>
      </c>
    </row>
    <row r="871" spans="2:14">
      <c r="B871" s="30">
        <f>IF(B870="","",IF(K870&gt;0.005,B870+1,""))</f>
        <v>0</v>
      </c>
      <c r="C871" s="31">
        <f>IF(B871="","",EDATE('Mortgage Calculator'!$D$10,B871-1))</f>
        <v>0</v>
      </c>
      <c r="D871" s="30">
        <f>IF(B871="","",INT((B871-1)/12)+1)</f>
        <v>0</v>
      </c>
      <c r="E871" s="32">
        <f>IF(B871="","",K870)</f>
        <v>0</v>
      </c>
      <c r="F871" s="32">
        <f>IF(B871="","",IF(B871&gt;='Mortgage Calculator'!$D$22,E871+I871,MIN('Mortgage Calculator'!$D$23,E871+I871)))</f>
        <v>0</v>
      </c>
      <c r="G871" s="33"/>
      <c r="H871" s="32">
        <f>IF(B871="","",MAX(0,MIN('Mortgage Calculator'!$D$17+N(G871),E871+I871-F871)))</f>
        <v>0</v>
      </c>
      <c r="I871" s="32">
        <f>IF(B871="","",ROUND(E871*'Mortgage Calculator'!$D$8/12,2))</f>
        <v>0</v>
      </c>
      <c r="J871" s="32">
        <f>IF(B871="","",F871+H871-I871)</f>
        <v>0</v>
      </c>
      <c r="K871" s="34">
        <f>IF(B871="","",ROUND(E871-J871,2))</f>
        <v>0</v>
      </c>
      <c r="L871" s="35">
        <f>IF(B871="","",L870+I871)</f>
        <v>0</v>
      </c>
      <c r="M871" s="32">
        <f>IF(B871="","",IF(AND('Mortgage Calculator'!$D$21/'Mortgage Calculator'!$D$6&gt;0.8,E871/'Mortgage Calculator'!$D$6&gt;0.78),ROUND('Mortgage Calculator'!$D$21*'Mortgage Calculator'!$D$15/12,2),0))</f>
        <v>0</v>
      </c>
      <c r="N871" s="36">
        <f>IF(B871="","",1-K871/'Mortgage Calculator'!$D$6)</f>
        <v>0</v>
      </c>
    </row>
    <row r="872" spans="2:14">
      <c r="B872" s="30">
        <f>IF(B871="","",IF(K871&gt;0.005,B871+1,""))</f>
        <v>0</v>
      </c>
      <c r="C872" s="31">
        <f>IF(B872="","",EDATE('Mortgage Calculator'!$D$10,B872-1))</f>
        <v>0</v>
      </c>
      <c r="D872" s="30">
        <f>IF(B872="","",INT((B872-1)/12)+1)</f>
        <v>0</v>
      </c>
      <c r="E872" s="32">
        <f>IF(B872="","",K871)</f>
        <v>0</v>
      </c>
      <c r="F872" s="32">
        <f>IF(B872="","",IF(B872&gt;='Mortgage Calculator'!$D$22,E872+I872,MIN('Mortgage Calculator'!$D$23,E872+I872)))</f>
        <v>0</v>
      </c>
      <c r="G872" s="33"/>
      <c r="H872" s="32">
        <f>IF(B872="","",MAX(0,MIN('Mortgage Calculator'!$D$17+N(G872),E872+I872-F872)))</f>
        <v>0</v>
      </c>
      <c r="I872" s="32">
        <f>IF(B872="","",ROUND(E872*'Mortgage Calculator'!$D$8/12,2))</f>
        <v>0</v>
      </c>
      <c r="J872" s="32">
        <f>IF(B872="","",F872+H872-I872)</f>
        <v>0</v>
      </c>
      <c r="K872" s="34">
        <f>IF(B872="","",ROUND(E872-J872,2))</f>
        <v>0</v>
      </c>
      <c r="L872" s="35">
        <f>IF(B872="","",L871+I872)</f>
        <v>0</v>
      </c>
      <c r="M872" s="32">
        <f>IF(B872="","",IF(AND('Mortgage Calculator'!$D$21/'Mortgage Calculator'!$D$6&gt;0.8,E872/'Mortgage Calculator'!$D$6&gt;0.78),ROUND('Mortgage Calculator'!$D$21*'Mortgage Calculator'!$D$15/12,2),0))</f>
        <v>0</v>
      </c>
      <c r="N872" s="36">
        <f>IF(B872="","",1-K872/'Mortgage Calculator'!$D$6)</f>
        <v>0</v>
      </c>
    </row>
    <row r="873" spans="2:14">
      <c r="B873" s="30">
        <f>IF(B872="","",IF(K872&gt;0.005,B872+1,""))</f>
        <v>0</v>
      </c>
      <c r="C873" s="31">
        <f>IF(B873="","",EDATE('Mortgage Calculator'!$D$10,B873-1))</f>
        <v>0</v>
      </c>
      <c r="D873" s="30">
        <f>IF(B873="","",INT((B873-1)/12)+1)</f>
        <v>0</v>
      </c>
      <c r="E873" s="32">
        <f>IF(B873="","",K872)</f>
        <v>0</v>
      </c>
      <c r="F873" s="32">
        <f>IF(B873="","",IF(B873&gt;='Mortgage Calculator'!$D$22,E873+I873,MIN('Mortgage Calculator'!$D$23,E873+I873)))</f>
        <v>0</v>
      </c>
      <c r="G873" s="33"/>
      <c r="H873" s="32">
        <f>IF(B873="","",MAX(0,MIN('Mortgage Calculator'!$D$17+N(G873),E873+I873-F873)))</f>
        <v>0</v>
      </c>
      <c r="I873" s="32">
        <f>IF(B873="","",ROUND(E873*'Mortgage Calculator'!$D$8/12,2))</f>
        <v>0</v>
      </c>
      <c r="J873" s="32">
        <f>IF(B873="","",F873+H873-I873)</f>
        <v>0</v>
      </c>
      <c r="K873" s="34">
        <f>IF(B873="","",ROUND(E873-J873,2))</f>
        <v>0</v>
      </c>
      <c r="L873" s="35">
        <f>IF(B873="","",L872+I873)</f>
        <v>0</v>
      </c>
      <c r="M873" s="32">
        <f>IF(B873="","",IF(AND('Mortgage Calculator'!$D$21/'Mortgage Calculator'!$D$6&gt;0.8,E873/'Mortgage Calculator'!$D$6&gt;0.78),ROUND('Mortgage Calculator'!$D$21*'Mortgage Calculator'!$D$15/12,2),0))</f>
        <v>0</v>
      </c>
      <c r="N873" s="36">
        <f>IF(B873="","",1-K873/'Mortgage Calculator'!$D$6)</f>
        <v>0</v>
      </c>
    </row>
    <row r="874" spans="2:14">
      <c r="B874" s="30">
        <f>IF(B873="","",IF(K873&gt;0.005,B873+1,""))</f>
        <v>0</v>
      </c>
      <c r="C874" s="31">
        <f>IF(B874="","",EDATE('Mortgage Calculator'!$D$10,B874-1))</f>
        <v>0</v>
      </c>
      <c r="D874" s="30">
        <f>IF(B874="","",INT((B874-1)/12)+1)</f>
        <v>0</v>
      </c>
      <c r="E874" s="32">
        <f>IF(B874="","",K873)</f>
        <v>0</v>
      </c>
      <c r="F874" s="32">
        <f>IF(B874="","",IF(B874&gt;='Mortgage Calculator'!$D$22,E874+I874,MIN('Mortgage Calculator'!$D$23,E874+I874)))</f>
        <v>0</v>
      </c>
      <c r="G874" s="33"/>
      <c r="H874" s="32">
        <f>IF(B874="","",MAX(0,MIN('Mortgage Calculator'!$D$17+N(G874),E874+I874-F874)))</f>
        <v>0</v>
      </c>
      <c r="I874" s="32">
        <f>IF(B874="","",ROUND(E874*'Mortgage Calculator'!$D$8/12,2))</f>
        <v>0</v>
      </c>
      <c r="J874" s="32">
        <f>IF(B874="","",F874+H874-I874)</f>
        <v>0</v>
      </c>
      <c r="K874" s="34">
        <f>IF(B874="","",ROUND(E874-J874,2))</f>
        <v>0</v>
      </c>
      <c r="L874" s="35">
        <f>IF(B874="","",L873+I874)</f>
        <v>0</v>
      </c>
      <c r="M874" s="32">
        <f>IF(B874="","",IF(AND('Mortgage Calculator'!$D$21/'Mortgage Calculator'!$D$6&gt;0.8,E874/'Mortgage Calculator'!$D$6&gt;0.78),ROUND('Mortgage Calculator'!$D$21*'Mortgage Calculator'!$D$15/12,2),0))</f>
        <v>0</v>
      </c>
      <c r="N874" s="36">
        <f>IF(B874="","",1-K874/'Mortgage Calculator'!$D$6)</f>
        <v>0</v>
      </c>
    </row>
    <row r="875" spans="2:14">
      <c r="B875" s="30">
        <f>IF(B874="","",IF(K874&gt;0.005,B874+1,""))</f>
        <v>0</v>
      </c>
      <c r="C875" s="31">
        <f>IF(B875="","",EDATE('Mortgage Calculator'!$D$10,B875-1))</f>
        <v>0</v>
      </c>
      <c r="D875" s="30">
        <f>IF(B875="","",INT((B875-1)/12)+1)</f>
        <v>0</v>
      </c>
      <c r="E875" s="32">
        <f>IF(B875="","",K874)</f>
        <v>0</v>
      </c>
      <c r="F875" s="32">
        <f>IF(B875="","",IF(B875&gt;='Mortgage Calculator'!$D$22,E875+I875,MIN('Mortgage Calculator'!$D$23,E875+I875)))</f>
        <v>0</v>
      </c>
      <c r="G875" s="33"/>
      <c r="H875" s="32">
        <f>IF(B875="","",MAX(0,MIN('Mortgage Calculator'!$D$17+N(G875),E875+I875-F875)))</f>
        <v>0</v>
      </c>
      <c r="I875" s="32">
        <f>IF(B875="","",ROUND(E875*'Mortgage Calculator'!$D$8/12,2))</f>
        <v>0</v>
      </c>
      <c r="J875" s="32">
        <f>IF(B875="","",F875+H875-I875)</f>
        <v>0</v>
      </c>
      <c r="K875" s="34">
        <f>IF(B875="","",ROUND(E875-J875,2))</f>
        <v>0</v>
      </c>
      <c r="L875" s="35">
        <f>IF(B875="","",L874+I875)</f>
        <v>0</v>
      </c>
      <c r="M875" s="32">
        <f>IF(B875="","",IF(AND('Mortgage Calculator'!$D$21/'Mortgage Calculator'!$D$6&gt;0.8,E875/'Mortgage Calculator'!$D$6&gt;0.78),ROUND('Mortgage Calculator'!$D$21*'Mortgage Calculator'!$D$15/12,2),0))</f>
        <v>0</v>
      </c>
      <c r="N875" s="36">
        <f>IF(B875="","",1-K875/'Mortgage Calculator'!$D$6)</f>
        <v>0</v>
      </c>
    </row>
    <row r="876" spans="2:14">
      <c r="B876" s="30">
        <f>IF(B875="","",IF(K875&gt;0.005,B875+1,""))</f>
        <v>0</v>
      </c>
      <c r="C876" s="31">
        <f>IF(B876="","",EDATE('Mortgage Calculator'!$D$10,B876-1))</f>
        <v>0</v>
      </c>
      <c r="D876" s="30">
        <f>IF(B876="","",INT((B876-1)/12)+1)</f>
        <v>0</v>
      </c>
      <c r="E876" s="32">
        <f>IF(B876="","",K875)</f>
        <v>0</v>
      </c>
      <c r="F876" s="32">
        <f>IF(B876="","",IF(B876&gt;='Mortgage Calculator'!$D$22,E876+I876,MIN('Mortgage Calculator'!$D$23,E876+I876)))</f>
        <v>0</v>
      </c>
      <c r="G876" s="33"/>
      <c r="H876" s="32">
        <f>IF(B876="","",MAX(0,MIN('Mortgage Calculator'!$D$17+N(G876),E876+I876-F876)))</f>
        <v>0</v>
      </c>
      <c r="I876" s="32">
        <f>IF(B876="","",ROUND(E876*'Mortgage Calculator'!$D$8/12,2))</f>
        <v>0</v>
      </c>
      <c r="J876" s="32">
        <f>IF(B876="","",F876+H876-I876)</f>
        <v>0</v>
      </c>
      <c r="K876" s="34">
        <f>IF(B876="","",ROUND(E876-J876,2))</f>
        <v>0</v>
      </c>
      <c r="L876" s="35">
        <f>IF(B876="","",L875+I876)</f>
        <v>0</v>
      </c>
      <c r="M876" s="32">
        <f>IF(B876="","",IF(AND('Mortgage Calculator'!$D$21/'Mortgage Calculator'!$D$6&gt;0.8,E876/'Mortgage Calculator'!$D$6&gt;0.78),ROUND('Mortgage Calculator'!$D$21*'Mortgage Calculator'!$D$15/12,2),0))</f>
        <v>0</v>
      </c>
      <c r="N876" s="36">
        <f>IF(B876="","",1-K876/'Mortgage Calculator'!$D$6)</f>
        <v>0</v>
      </c>
    </row>
    <row r="877" spans="2:14">
      <c r="B877" s="30">
        <f>IF(B876="","",IF(K876&gt;0.005,B876+1,""))</f>
        <v>0</v>
      </c>
      <c r="C877" s="31">
        <f>IF(B877="","",EDATE('Mortgage Calculator'!$D$10,B877-1))</f>
        <v>0</v>
      </c>
      <c r="D877" s="30">
        <f>IF(B877="","",INT((B877-1)/12)+1)</f>
        <v>0</v>
      </c>
      <c r="E877" s="32">
        <f>IF(B877="","",K876)</f>
        <v>0</v>
      </c>
      <c r="F877" s="32">
        <f>IF(B877="","",IF(B877&gt;='Mortgage Calculator'!$D$22,E877+I877,MIN('Mortgage Calculator'!$D$23,E877+I877)))</f>
        <v>0</v>
      </c>
      <c r="G877" s="33"/>
      <c r="H877" s="32">
        <f>IF(B877="","",MAX(0,MIN('Mortgage Calculator'!$D$17+N(G877),E877+I877-F877)))</f>
        <v>0</v>
      </c>
      <c r="I877" s="32">
        <f>IF(B877="","",ROUND(E877*'Mortgage Calculator'!$D$8/12,2))</f>
        <v>0</v>
      </c>
      <c r="J877" s="32">
        <f>IF(B877="","",F877+H877-I877)</f>
        <v>0</v>
      </c>
      <c r="K877" s="34">
        <f>IF(B877="","",ROUND(E877-J877,2))</f>
        <v>0</v>
      </c>
      <c r="L877" s="35">
        <f>IF(B877="","",L876+I877)</f>
        <v>0</v>
      </c>
      <c r="M877" s="32">
        <f>IF(B877="","",IF(AND('Mortgage Calculator'!$D$21/'Mortgage Calculator'!$D$6&gt;0.8,E877/'Mortgage Calculator'!$D$6&gt;0.78),ROUND('Mortgage Calculator'!$D$21*'Mortgage Calculator'!$D$15/12,2),0))</f>
        <v>0</v>
      </c>
      <c r="N877" s="36">
        <f>IF(B877="","",1-K877/'Mortgage Calculator'!$D$6)</f>
        <v>0</v>
      </c>
    </row>
    <row r="878" spans="2:14">
      <c r="B878" s="30">
        <f>IF(B877="","",IF(K877&gt;0.005,B877+1,""))</f>
        <v>0</v>
      </c>
      <c r="C878" s="31">
        <f>IF(B878="","",EDATE('Mortgage Calculator'!$D$10,B878-1))</f>
        <v>0</v>
      </c>
      <c r="D878" s="30">
        <f>IF(B878="","",INT((B878-1)/12)+1)</f>
        <v>0</v>
      </c>
      <c r="E878" s="32">
        <f>IF(B878="","",K877)</f>
        <v>0</v>
      </c>
      <c r="F878" s="32">
        <f>IF(B878="","",IF(B878&gt;='Mortgage Calculator'!$D$22,E878+I878,MIN('Mortgage Calculator'!$D$23,E878+I878)))</f>
        <v>0</v>
      </c>
      <c r="G878" s="33"/>
      <c r="H878" s="32">
        <f>IF(B878="","",MAX(0,MIN('Mortgage Calculator'!$D$17+N(G878),E878+I878-F878)))</f>
        <v>0</v>
      </c>
      <c r="I878" s="32">
        <f>IF(B878="","",ROUND(E878*'Mortgage Calculator'!$D$8/12,2))</f>
        <v>0</v>
      </c>
      <c r="J878" s="32">
        <f>IF(B878="","",F878+H878-I878)</f>
        <v>0</v>
      </c>
      <c r="K878" s="34">
        <f>IF(B878="","",ROUND(E878-J878,2))</f>
        <v>0</v>
      </c>
      <c r="L878" s="35">
        <f>IF(B878="","",L877+I878)</f>
        <v>0</v>
      </c>
      <c r="M878" s="32">
        <f>IF(B878="","",IF(AND('Mortgage Calculator'!$D$21/'Mortgage Calculator'!$D$6&gt;0.8,E878/'Mortgage Calculator'!$D$6&gt;0.78),ROUND('Mortgage Calculator'!$D$21*'Mortgage Calculator'!$D$15/12,2),0))</f>
        <v>0</v>
      </c>
      <c r="N878" s="36">
        <f>IF(B878="","",1-K878/'Mortgage Calculator'!$D$6)</f>
        <v>0</v>
      </c>
    </row>
    <row r="879" spans="2:14">
      <c r="B879" s="30">
        <f>IF(B878="","",IF(K878&gt;0.005,B878+1,""))</f>
        <v>0</v>
      </c>
      <c r="C879" s="31">
        <f>IF(B879="","",EDATE('Mortgage Calculator'!$D$10,B879-1))</f>
        <v>0</v>
      </c>
      <c r="D879" s="30">
        <f>IF(B879="","",INT((B879-1)/12)+1)</f>
        <v>0</v>
      </c>
      <c r="E879" s="32">
        <f>IF(B879="","",K878)</f>
        <v>0</v>
      </c>
      <c r="F879" s="32">
        <f>IF(B879="","",IF(B879&gt;='Mortgage Calculator'!$D$22,E879+I879,MIN('Mortgage Calculator'!$D$23,E879+I879)))</f>
        <v>0</v>
      </c>
      <c r="G879" s="33"/>
      <c r="H879" s="32">
        <f>IF(B879="","",MAX(0,MIN('Mortgage Calculator'!$D$17+N(G879),E879+I879-F879)))</f>
        <v>0</v>
      </c>
      <c r="I879" s="32">
        <f>IF(B879="","",ROUND(E879*'Mortgage Calculator'!$D$8/12,2))</f>
        <v>0</v>
      </c>
      <c r="J879" s="32">
        <f>IF(B879="","",F879+H879-I879)</f>
        <v>0</v>
      </c>
      <c r="K879" s="34">
        <f>IF(B879="","",ROUND(E879-J879,2))</f>
        <v>0</v>
      </c>
      <c r="L879" s="35">
        <f>IF(B879="","",L878+I879)</f>
        <v>0</v>
      </c>
      <c r="M879" s="32">
        <f>IF(B879="","",IF(AND('Mortgage Calculator'!$D$21/'Mortgage Calculator'!$D$6&gt;0.8,E879/'Mortgage Calculator'!$D$6&gt;0.78),ROUND('Mortgage Calculator'!$D$21*'Mortgage Calculator'!$D$15/12,2),0))</f>
        <v>0</v>
      </c>
      <c r="N879" s="36">
        <f>IF(B879="","",1-K879/'Mortgage Calculator'!$D$6)</f>
        <v>0</v>
      </c>
    </row>
    <row r="880" spans="2:14">
      <c r="B880" s="30">
        <f>IF(B879="","",IF(K879&gt;0.005,B879+1,""))</f>
        <v>0</v>
      </c>
      <c r="C880" s="31">
        <f>IF(B880="","",EDATE('Mortgage Calculator'!$D$10,B880-1))</f>
        <v>0</v>
      </c>
      <c r="D880" s="30">
        <f>IF(B880="","",INT((B880-1)/12)+1)</f>
        <v>0</v>
      </c>
      <c r="E880" s="32">
        <f>IF(B880="","",K879)</f>
        <v>0</v>
      </c>
      <c r="F880" s="32">
        <f>IF(B880="","",IF(B880&gt;='Mortgage Calculator'!$D$22,E880+I880,MIN('Mortgage Calculator'!$D$23,E880+I880)))</f>
        <v>0</v>
      </c>
      <c r="G880" s="33"/>
      <c r="H880" s="32">
        <f>IF(B880="","",MAX(0,MIN('Mortgage Calculator'!$D$17+N(G880),E880+I880-F880)))</f>
        <v>0</v>
      </c>
      <c r="I880" s="32">
        <f>IF(B880="","",ROUND(E880*'Mortgage Calculator'!$D$8/12,2))</f>
        <v>0</v>
      </c>
      <c r="J880" s="32">
        <f>IF(B880="","",F880+H880-I880)</f>
        <v>0</v>
      </c>
      <c r="K880" s="34">
        <f>IF(B880="","",ROUND(E880-J880,2))</f>
        <v>0</v>
      </c>
      <c r="L880" s="35">
        <f>IF(B880="","",L879+I880)</f>
        <v>0</v>
      </c>
      <c r="M880" s="32">
        <f>IF(B880="","",IF(AND('Mortgage Calculator'!$D$21/'Mortgage Calculator'!$D$6&gt;0.8,E880/'Mortgage Calculator'!$D$6&gt;0.78),ROUND('Mortgage Calculator'!$D$21*'Mortgage Calculator'!$D$15/12,2),0))</f>
        <v>0</v>
      </c>
      <c r="N880" s="36">
        <f>IF(B880="","",1-K880/'Mortgage Calculator'!$D$6)</f>
        <v>0</v>
      </c>
    </row>
    <row r="881" spans="2:14">
      <c r="B881" s="30">
        <f>IF(B880="","",IF(K880&gt;0.005,B880+1,""))</f>
        <v>0</v>
      </c>
      <c r="C881" s="31">
        <f>IF(B881="","",EDATE('Mortgage Calculator'!$D$10,B881-1))</f>
        <v>0</v>
      </c>
      <c r="D881" s="30">
        <f>IF(B881="","",INT((B881-1)/12)+1)</f>
        <v>0</v>
      </c>
      <c r="E881" s="32">
        <f>IF(B881="","",K880)</f>
        <v>0</v>
      </c>
      <c r="F881" s="32">
        <f>IF(B881="","",IF(B881&gt;='Mortgage Calculator'!$D$22,E881+I881,MIN('Mortgage Calculator'!$D$23,E881+I881)))</f>
        <v>0</v>
      </c>
      <c r="G881" s="33"/>
      <c r="H881" s="32">
        <f>IF(B881="","",MAX(0,MIN('Mortgage Calculator'!$D$17+N(G881),E881+I881-F881)))</f>
        <v>0</v>
      </c>
      <c r="I881" s="32">
        <f>IF(B881="","",ROUND(E881*'Mortgage Calculator'!$D$8/12,2))</f>
        <v>0</v>
      </c>
      <c r="J881" s="32">
        <f>IF(B881="","",F881+H881-I881)</f>
        <v>0</v>
      </c>
      <c r="K881" s="34">
        <f>IF(B881="","",ROUND(E881-J881,2))</f>
        <v>0</v>
      </c>
      <c r="L881" s="35">
        <f>IF(B881="","",L880+I881)</f>
        <v>0</v>
      </c>
      <c r="M881" s="32">
        <f>IF(B881="","",IF(AND('Mortgage Calculator'!$D$21/'Mortgage Calculator'!$D$6&gt;0.8,E881/'Mortgage Calculator'!$D$6&gt;0.78),ROUND('Mortgage Calculator'!$D$21*'Mortgage Calculator'!$D$15/12,2),0))</f>
        <v>0</v>
      </c>
      <c r="N881" s="36">
        <f>IF(B881="","",1-K881/'Mortgage Calculator'!$D$6)</f>
        <v>0</v>
      </c>
    </row>
    <row r="882" spans="2:14">
      <c r="B882" s="30">
        <f>IF(B881="","",IF(K881&gt;0.005,B881+1,""))</f>
        <v>0</v>
      </c>
      <c r="C882" s="31">
        <f>IF(B882="","",EDATE('Mortgage Calculator'!$D$10,B882-1))</f>
        <v>0</v>
      </c>
      <c r="D882" s="30">
        <f>IF(B882="","",INT((B882-1)/12)+1)</f>
        <v>0</v>
      </c>
      <c r="E882" s="32">
        <f>IF(B882="","",K881)</f>
        <v>0</v>
      </c>
      <c r="F882" s="32">
        <f>IF(B882="","",IF(B882&gt;='Mortgage Calculator'!$D$22,E882+I882,MIN('Mortgage Calculator'!$D$23,E882+I882)))</f>
        <v>0</v>
      </c>
      <c r="G882" s="33"/>
      <c r="H882" s="32">
        <f>IF(B882="","",MAX(0,MIN('Mortgage Calculator'!$D$17+N(G882),E882+I882-F882)))</f>
        <v>0</v>
      </c>
      <c r="I882" s="32">
        <f>IF(B882="","",ROUND(E882*'Mortgage Calculator'!$D$8/12,2))</f>
        <v>0</v>
      </c>
      <c r="J882" s="32">
        <f>IF(B882="","",F882+H882-I882)</f>
        <v>0</v>
      </c>
      <c r="K882" s="34">
        <f>IF(B882="","",ROUND(E882-J882,2))</f>
        <v>0</v>
      </c>
      <c r="L882" s="35">
        <f>IF(B882="","",L881+I882)</f>
        <v>0</v>
      </c>
      <c r="M882" s="32">
        <f>IF(B882="","",IF(AND('Mortgage Calculator'!$D$21/'Mortgage Calculator'!$D$6&gt;0.8,E882/'Mortgage Calculator'!$D$6&gt;0.78),ROUND('Mortgage Calculator'!$D$21*'Mortgage Calculator'!$D$15/12,2),0))</f>
        <v>0</v>
      </c>
      <c r="N882" s="36">
        <f>IF(B882="","",1-K882/'Mortgage Calculator'!$D$6)</f>
        <v>0</v>
      </c>
    </row>
    <row r="883" spans="2:14">
      <c r="B883" s="30">
        <f>IF(B882="","",IF(K882&gt;0.005,B882+1,""))</f>
        <v>0</v>
      </c>
      <c r="C883" s="31">
        <f>IF(B883="","",EDATE('Mortgage Calculator'!$D$10,B883-1))</f>
        <v>0</v>
      </c>
      <c r="D883" s="30">
        <f>IF(B883="","",INT((B883-1)/12)+1)</f>
        <v>0</v>
      </c>
      <c r="E883" s="32">
        <f>IF(B883="","",K882)</f>
        <v>0</v>
      </c>
      <c r="F883" s="32">
        <f>IF(B883="","",IF(B883&gt;='Mortgage Calculator'!$D$22,E883+I883,MIN('Mortgage Calculator'!$D$23,E883+I883)))</f>
        <v>0</v>
      </c>
      <c r="G883" s="33"/>
      <c r="H883" s="32">
        <f>IF(B883="","",MAX(0,MIN('Mortgage Calculator'!$D$17+N(G883),E883+I883-F883)))</f>
        <v>0</v>
      </c>
      <c r="I883" s="32">
        <f>IF(B883="","",ROUND(E883*'Mortgage Calculator'!$D$8/12,2))</f>
        <v>0</v>
      </c>
      <c r="J883" s="32">
        <f>IF(B883="","",F883+H883-I883)</f>
        <v>0</v>
      </c>
      <c r="K883" s="34">
        <f>IF(B883="","",ROUND(E883-J883,2))</f>
        <v>0</v>
      </c>
      <c r="L883" s="35">
        <f>IF(B883="","",L882+I883)</f>
        <v>0</v>
      </c>
      <c r="M883" s="32">
        <f>IF(B883="","",IF(AND('Mortgage Calculator'!$D$21/'Mortgage Calculator'!$D$6&gt;0.8,E883/'Mortgage Calculator'!$D$6&gt;0.78),ROUND('Mortgage Calculator'!$D$21*'Mortgage Calculator'!$D$15/12,2),0))</f>
        <v>0</v>
      </c>
      <c r="N883" s="36">
        <f>IF(B883="","",1-K883/'Mortgage Calculator'!$D$6)</f>
        <v>0</v>
      </c>
    </row>
    <row r="884" spans="2:14">
      <c r="B884" s="30">
        <f>IF(B883="","",IF(K883&gt;0.005,B883+1,""))</f>
        <v>0</v>
      </c>
      <c r="C884" s="31">
        <f>IF(B884="","",EDATE('Mortgage Calculator'!$D$10,B884-1))</f>
        <v>0</v>
      </c>
      <c r="D884" s="30">
        <f>IF(B884="","",INT((B884-1)/12)+1)</f>
        <v>0</v>
      </c>
      <c r="E884" s="32">
        <f>IF(B884="","",K883)</f>
        <v>0</v>
      </c>
      <c r="F884" s="32">
        <f>IF(B884="","",IF(B884&gt;='Mortgage Calculator'!$D$22,E884+I884,MIN('Mortgage Calculator'!$D$23,E884+I884)))</f>
        <v>0</v>
      </c>
      <c r="G884" s="33"/>
      <c r="H884" s="32">
        <f>IF(B884="","",MAX(0,MIN('Mortgage Calculator'!$D$17+N(G884),E884+I884-F884)))</f>
        <v>0</v>
      </c>
      <c r="I884" s="32">
        <f>IF(B884="","",ROUND(E884*'Mortgage Calculator'!$D$8/12,2))</f>
        <v>0</v>
      </c>
      <c r="J884" s="32">
        <f>IF(B884="","",F884+H884-I884)</f>
        <v>0</v>
      </c>
      <c r="K884" s="34">
        <f>IF(B884="","",ROUND(E884-J884,2))</f>
        <v>0</v>
      </c>
      <c r="L884" s="35">
        <f>IF(B884="","",L883+I884)</f>
        <v>0</v>
      </c>
      <c r="M884" s="32">
        <f>IF(B884="","",IF(AND('Mortgage Calculator'!$D$21/'Mortgage Calculator'!$D$6&gt;0.8,E884/'Mortgage Calculator'!$D$6&gt;0.78),ROUND('Mortgage Calculator'!$D$21*'Mortgage Calculator'!$D$15/12,2),0))</f>
        <v>0</v>
      </c>
      <c r="N884" s="36">
        <f>IF(B884="","",1-K884/'Mortgage Calculator'!$D$6)</f>
        <v>0</v>
      </c>
    </row>
    <row r="885" spans="2:14">
      <c r="B885" s="30">
        <f>IF(B884="","",IF(K884&gt;0.005,B884+1,""))</f>
        <v>0</v>
      </c>
      <c r="C885" s="31">
        <f>IF(B885="","",EDATE('Mortgage Calculator'!$D$10,B885-1))</f>
        <v>0</v>
      </c>
      <c r="D885" s="30">
        <f>IF(B885="","",INT((B885-1)/12)+1)</f>
        <v>0</v>
      </c>
      <c r="E885" s="32">
        <f>IF(B885="","",K884)</f>
        <v>0</v>
      </c>
      <c r="F885" s="32">
        <f>IF(B885="","",IF(B885&gt;='Mortgage Calculator'!$D$22,E885+I885,MIN('Mortgage Calculator'!$D$23,E885+I885)))</f>
        <v>0</v>
      </c>
      <c r="G885" s="33"/>
      <c r="H885" s="32">
        <f>IF(B885="","",MAX(0,MIN('Mortgage Calculator'!$D$17+N(G885),E885+I885-F885)))</f>
        <v>0</v>
      </c>
      <c r="I885" s="32">
        <f>IF(B885="","",ROUND(E885*'Mortgage Calculator'!$D$8/12,2))</f>
        <v>0</v>
      </c>
      <c r="J885" s="32">
        <f>IF(B885="","",F885+H885-I885)</f>
        <v>0</v>
      </c>
      <c r="K885" s="34">
        <f>IF(B885="","",ROUND(E885-J885,2))</f>
        <v>0</v>
      </c>
      <c r="L885" s="35">
        <f>IF(B885="","",L884+I885)</f>
        <v>0</v>
      </c>
      <c r="M885" s="32">
        <f>IF(B885="","",IF(AND('Mortgage Calculator'!$D$21/'Mortgage Calculator'!$D$6&gt;0.8,E885/'Mortgage Calculator'!$D$6&gt;0.78),ROUND('Mortgage Calculator'!$D$21*'Mortgage Calculator'!$D$15/12,2),0))</f>
        <v>0</v>
      </c>
      <c r="N885" s="36">
        <f>IF(B885="","",1-K885/'Mortgage Calculator'!$D$6)</f>
        <v>0</v>
      </c>
    </row>
    <row r="886" spans="2:14">
      <c r="B886" s="30">
        <f>IF(B885="","",IF(K885&gt;0.005,B885+1,""))</f>
        <v>0</v>
      </c>
      <c r="C886" s="31">
        <f>IF(B886="","",EDATE('Mortgage Calculator'!$D$10,B886-1))</f>
        <v>0</v>
      </c>
      <c r="D886" s="30">
        <f>IF(B886="","",INT((B886-1)/12)+1)</f>
        <v>0</v>
      </c>
      <c r="E886" s="32">
        <f>IF(B886="","",K885)</f>
        <v>0</v>
      </c>
      <c r="F886" s="32">
        <f>IF(B886="","",IF(B886&gt;='Mortgage Calculator'!$D$22,E886+I886,MIN('Mortgage Calculator'!$D$23,E886+I886)))</f>
        <v>0</v>
      </c>
      <c r="G886" s="33"/>
      <c r="H886" s="32">
        <f>IF(B886="","",MAX(0,MIN('Mortgage Calculator'!$D$17+N(G886),E886+I886-F886)))</f>
        <v>0</v>
      </c>
      <c r="I886" s="32">
        <f>IF(B886="","",ROUND(E886*'Mortgage Calculator'!$D$8/12,2))</f>
        <v>0</v>
      </c>
      <c r="J886" s="32">
        <f>IF(B886="","",F886+H886-I886)</f>
        <v>0</v>
      </c>
      <c r="K886" s="34">
        <f>IF(B886="","",ROUND(E886-J886,2))</f>
        <v>0</v>
      </c>
      <c r="L886" s="35">
        <f>IF(B886="","",L885+I886)</f>
        <v>0</v>
      </c>
      <c r="M886" s="32">
        <f>IF(B886="","",IF(AND('Mortgage Calculator'!$D$21/'Mortgage Calculator'!$D$6&gt;0.8,E886/'Mortgage Calculator'!$D$6&gt;0.78),ROUND('Mortgage Calculator'!$D$21*'Mortgage Calculator'!$D$15/12,2),0))</f>
        <v>0</v>
      </c>
      <c r="N886" s="36">
        <f>IF(B886="","",1-K886/'Mortgage Calculator'!$D$6)</f>
        <v>0</v>
      </c>
    </row>
    <row r="887" spans="2:14">
      <c r="B887" s="30">
        <f>IF(B886="","",IF(K886&gt;0.005,B886+1,""))</f>
        <v>0</v>
      </c>
      <c r="C887" s="31">
        <f>IF(B887="","",EDATE('Mortgage Calculator'!$D$10,B887-1))</f>
        <v>0</v>
      </c>
      <c r="D887" s="30">
        <f>IF(B887="","",INT((B887-1)/12)+1)</f>
        <v>0</v>
      </c>
      <c r="E887" s="32">
        <f>IF(B887="","",K886)</f>
        <v>0</v>
      </c>
      <c r="F887" s="32">
        <f>IF(B887="","",IF(B887&gt;='Mortgage Calculator'!$D$22,E887+I887,MIN('Mortgage Calculator'!$D$23,E887+I887)))</f>
        <v>0</v>
      </c>
      <c r="G887" s="33"/>
      <c r="H887" s="32">
        <f>IF(B887="","",MAX(0,MIN('Mortgage Calculator'!$D$17+N(G887),E887+I887-F887)))</f>
        <v>0</v>
      </c>
      <c r="I887" s="32">
        <f>IF(B887="","",ROUND(E887*'Mortgage Calculator'!$D$8/12,2))</f>
        <v>0</v>
      </c>
      <c r="J887" s="32">
        <f>IF(B887="","",F887+H887-I887)</f>
        <v>0</v>
      </c>
      <c r="K887" s="34">
        <f>IF(B887="","",ROUND(E887-J887,2))</f>
        <v>0</v>
      </c>
      <c r="L887" s="35">
        <f>IF(B887="","",L886+I887)</f>
        <v>0</v>
      </c>
      <c r="M887" s="32">
        <f>IF(B887="","",IF(AND('Mortgage Calculator'!$D$21/'Mortgage Calculator'!$D$6&gt;0.8,E887/'Mortgage Calculator'!$D$6&gt;0.78),ROUND('Mortgage Calculator'!$D$21*'Mortgage Calculator'!$D$15/12,2),0))</f>
        <v>0</v>
      </c>
      <c r="N887" s="36">
        <f>IF(B887="","",1-K887/'Mortgage Calculator'!$D$6)</f>
        <v>0</v>
      </c>
    </row>
    <row r="888" spans="2:14">
      <c r="B888" s="30">
        <f>IF(B887="","",IF(K887&gt;0.005,B887+1,""))</f>
        <v>0</v>
      </c>
      <c r="C888" s="31">
        <f>IF(B888="","",EDATE('Mortgage Calculator'!$D$10,B888-1))</f>
        <v>0</v>
      </c>
      <c r="D888" s="30">
        <f>IF(B888="","",INT((B888-1)/12)+1)</f>
        <v>0</v>
      </c>
      <c r="E888" s="32">
        <f>IF(B888="","",K887)</f>
        <v>0</v>
      </c>
      <c r="F888" s="32">
        <f>IF(B888="","",IF(B888&gt;='Mortgage Calculator'!$D$22,E888+I888,MIN('Mortgage Calculator'!$D$23,E888+I888)))</f>
        <v>0</v>
      </c>
      <c r="G888" s="33"/>
      <c r="H888" s="32">
        <f>IF(B888="","",MAX(0,MIN('Mortgage Calculator'!$D$17+N(G888),E888+I888-F888)))</f>
        <v>0</v>
      </c>
      <c r="I888" s="32">
        <f>IF(B888="","",ROUND(E888*'Mortgage Calculator'!$D$8/12,2))</f>
        <v>0</v>
      </c>
      <c r="J888" s="32">
        <f>IF(B888="","",F888+H888-I888)</f>
        <v>0</v>
      </c>
      <c r="K888" s="34">
        <f>IF(B888="","",ROUND(E888-J888,2))</f>
        <v>0</v>
      </c>
      <c r="L888" s="35">
        <f>IF(B888="","",L887+I888)</f>
        <v>0</v>
      </c>
      <c r="M888" s="32">
        <f>IF(B888="","",IF(AND('Mortgage Calculator'!$D$21/'Mortgage Calculator'!$D$6&gt;0.8,E888/'Mortgage Calculator'!$D$6&gt;0.78),ROUND('Mortgage Calculator'!$D$21*'Mortgage Calculator'!$D$15/12,2),0))</f>
        <v>0</v>
      </c>
      <c r="N888" s="36">
        <f>IF(B888="","",1-K888/'Mortgage Calculator'!$D$6)</f>
        <v>0</v>
      </c>
    </row>
    <row r="889" spans="2:14">
      <c r="B889" s="30">
        <f>IF(B888="","",IF(K888&gt;0.005,B888+1,""))</f>
        <v>0</v>
      </c>
      <c r="C889" s="31">
        <f>IF(B889="","",EDATE('Mortgage Calculator'!$D$10,B889-1))</f>
        <v>0</v>
      </c>
      <c r="D889" s="30">
        <f>IF(B889="","",INT((B889-1)/12)+1)</f>
        <v>0</v>
      </c>
      <c r="E889" s="32">
        <f>IF(B889="","",K888)</f>
        <v>0</v>
      </c>
      <c r="F889" s="32">
        <f>IF(B889="","",IF(B889&gt;='Mortgage Calculator'!$D$22,E889+I889,MIN('Mortgage Calculator'!$D$23,E889+I889)))</f>
        <v>0</v>
      </c>
      <c r="G889" s="33"/>
      <c r="H889" s="32">
        <f>IF(B889="","",MAX(0,MIN('Mortgage Calculator'!$D$17+N(G889),E889+I889-F889)))</f>
        <v>0</v>
      </c>
      <c r="I889" s="32">
        <f>IF(B889="","",ROUND(E889*'Mortgage Calculator'!$D$8/12,2))</f>
        <v>0</v>
      </c>
      <c r="J889" s="32">
        <f>IF(B889="","",F889+H889-I889)</f>
        <v>0</v>
      </c>
      <c r="K889" s="34">
        <f>IF(B889="","",ROUND(E889-J889,2))</f>
        <v>0</v>
      </c>
      <c r="L889" s="35">
        <f>IF(B889="","",L888+I889)</f>
        <v>0</v>
      </c>
      <c r="M889" s="32">
        <f>IF(B889="","",IF(AND('Mortgage Calculator'!$D$21/'Mortgage Calculator'!$D$6&gt;0.8,E889/'Mortgage Calculator'!$D$6&gt;0.78),ROUND('Mortgage Calculator'!$D$21*'Mortgage Calculator'!$D$15/12,2),0))</f>
        <v>0</v>
      </c>
      <c r="N889" s="36">
        <f>IF(B889="","",1-K889/'Mortgage Calculator'!$D$6)</f>
        <v>0</v>
      </c>
    </row>
    <row r="890" spans="2:14">
      <c r="B890" s="30">
        <f>IF(B889="","",IF(K889&gt;0.005,B889+1,""))</f>
        <v>0</v>
      </c>
      <c r="C890" s="31">
        <f>IF(B890="","",EDATE('Mortgage Calculator'!$D$10,B890-1))</f>
        <v>0</v>
      </c>
      <c r="D890" s="30">
        <f>IF(B890="","",INT((B890-1)/12)+1)</f>
        <v>0</v>
      </c>
      <c r="E890" s="32">
        <f>IF(B890="","",K889)</f>
        <v>0</v>
      </c>
      <c r="F890" s="32">
        <f>IF(B890="","",IF(B890&gt;='Mortgage Calculator'!$D$22,E890+I890,MIN('Mortgage Calculator'!$D$23,E890+I890)))</f>
        <v>0</v>
      </c>
      <c r="G890" s="33"/>
      <c r="H890" s="32">
        <f>IF(B890="","",MAX(0,MIN('Mortgage Calculator'!$D$17+N(G890),E890+I890-F890)))</f>
        <v>0</v>
      </c>
      <c r="I890" s="32">
        <f>IF(B890="","",ROUND(E890*'Mortgage Calculator'!$D$8/12,2))</f>
        <v>0</v>
      </c>
      <c r="J890" s="32">
        <f>IF(B890="","",F890+H890-I890)</f>
        <v>0</v>
      </c>
      <c r="K890" s="34">
        <f>IF(B890="","",ROUND(E890-J890,2))</f>
        <v>0</v>
      </c>
      <c r="L890" s="35">
        <f>IF(B890="","",L889+I890)</f>
        <v>0</v>
      </c>
      <c r="M890" s="32">
        <f>IF(B890="","",IF(AND('Mortgage Calculator'!$D$21/'Mortgage Calculator'!$D$6&gt;0.8,E890/'Mortgage Calculator'!$D$6&gt;0.78),ROUND('Mortgage Calculator'!$D$21*'Mortgage Calculator'!$D$15/12,2),0))</f>
        <v>0</v>
      </c>
      <c r="N890" s="36">
        <f>IF(B890="","",1-K890/'Mortgage Calculator'!$D$6)</f>
        <v>0</v>
      </c>
    </row>
    <row r="891" spans="2:14">
      <c r="B891" s="30">
        <f>IF(B890="","",IF(K890&gt;0.005,B890+1,""))</f>
        <v>0</v>
      </c>
      <c r="C891" s="31">
        <f>IF(B891="","",EDATE('Mortgage Calculator'!$D$10,B891-1))</f>
        <v>0</v>
      </c>
      <c r="D891" s="30">
        <f>IF(B891="","",INT((B891-1)/12)+1)</f>
        <v>0</v>
      </c>
      <c r="E891" s="32">
        <f>IF(B891="","",K890)</f>
        <v>0</v>
      </c>
      <c r="F891" s="32">
        <f>IF(B891="","",IF(B891&gt;='Mortgage Calculator'!$D$22,E891+I891,MIN('Mortgage Calculator'!$D$23,E891+I891)))</f>
        <v>0</v>
      </c>
      <c r="G891" s="33"/>
      <c r="H891" s="32">
        <f>IF(B891="","",MAX(0,MIN('Mortgage Calculator'!$D$17+N(G891),E891+I891-F891)))</f>
        <v>0</v>
      </c>
      <c r="I891" s="32">
        <f>IF(B891="","",ROUND(E891*'Mortgage Calculator'!$D$8/12,2))</f>
        <v>0</v>
      </c>
      <c r="J891" s="32">
        <f>IF(B891="","",F891+H891-I891)</f>
        <v>0</v>
      </c>
      <c r="K891" s="34">
        <f>IF(B891="","",ROUND(E891-J891,2))</f>
        <v>0</v>
      </c>
      <c r="L891" s="35">
        <f>IF(B891="","",L890+I891)</f>
        <v>0</v>
      </c>
      <c r="M891" s="32">
        <f>IF(B891="","",IF(AND('Mortgage Calculator'!$D$21/'Mortgage Calculator'!$D$6&gt;0.8,E891/'Mortgage Calculator'!$D$6&gt;0.78),ROUND('Mortgage Calculator'!$D$21*'Mortgage Calculator'!$D$15/12,2),0))</f>
        <v>0</v>
      </c>
      <c r="N891" s="36">
        <f>IF(B891="","",1-K891/'Mortgage Calculator'!$D$6)</f>
        <v>0</v>
      </c>
    </row>
    <row r="892" spans="2:14">
      <c r="B892" s="30">
        <f>IF(B891="","",IF(K891&gt;0.005,B891+1,""))</f>
        <v>0</v>
      </c>
      <c r="C892" s="31">
        <f>IF(B892="","",EDATE('Mortgage Calculator'!$D$10,B892-1))</f>
        <v>0</v>
      </c>
      <c r="D892" s="30">
        <f>IF(B892="","",INT((B892-1)/12)+1)</f>
        <v>0</v>
      </c>
      <c r="E892" s="32">
        <f>IF(B892="","",K891)</f>
        <v>0</v>
      </c>
      <c r="F892" s="32">
        <f>IF(B892="","",IF(B892&gt;='Mortgage Calculator'!$D$22,E892+I892,MIN('Mortgage Calculator'!$D$23,E892+I892)))</f>
        <v>0</v>
      </c>
      <c r="G892" s="33"/>
      <c r="H892" s="32">
        <f>IF(B892="","",MAX(0,MIN('Mortgage Calculator'!$D$17+N(G892),E892+I892-F892)))</f>
        <v>0</v>
      </c>
      <c r="I892" s="32">
        <f>IF(B892="","",ROUND(E892*'Mortgage Calculator'!$D$8/12,2))</f>
        <v>0</v>
      </c>
      <c r="J892" s="32">
        <f>IF(B892="","",F892+H892-I892)</f>
        <v>0</v>
      </c>
      <c r="K892" s="34">
        <f>IF(B892="","",ROUND(E892-J892,2))</f>
        <v>0</v>
      </c>
      <c r="L892" s="35">
        <f>IF(B892="","",L891+I892)</f>
        <v>0</v>
      </c>
      <c r="M892" s="32">
        <f>IF(B892="","",IF(AND('Mortgage Calculator'!$D$21/'Mortgage Calculator'!$D$6&gt;0.8,E892/'Mortgage Calculator'!$D$6&gt;0.78),ROUND('Mortgage Calculator'!$D$21*'Mortgage Calculator'!$D$15/12,2),0))</f>
        <v>0</v>
      </c>
      <c r="N892" s="36">
        <f>IF(B892="","",1-K892/'Mortgage Calculator'!$D$6)</f>
        <v>0</v>
      </c>
    </row>
    <row r="893" spans="2:14">
      <c r="B893" s="30">
        <f>IF(B892="","",IF(K892&gt;0.005,B892+1,""))</f>
        <v>0</v>
      </c>
      <c r="C893" s="31">
        <f>IF(B893="","",EDATE('Mortgage Calculator'!$D$10,B893-1))</f>
        <v>0</v>
      </c>
      <c r="D893" s="30">
        <f>IF(B893="","",INT((B893-1)/12)+1)</f>
        <v>0</v>
      </c>
      <c r="E893" s="32">
        <f>IF(B893="","",K892)</f>
        <v>0</v>
      </c>
      <c r="F893" s="32">
        <f>IF(B893="","",IF(B893&gt;='Mortgage Calculator'!$D$22,E893+I893,MIN('Mortgage Calculator'!$D$23,E893+I893)))</f>
        <v>0</v>
      </c>
      <c r="G893" s="33"/>
      <c r="H893" s="32">
        <f>IF(B893="","",MAX(0,MIN('Mortgage Calculator'!$D$17+N(G893),E893+I893-F893)))</f>
        <v>0</v>
      </c>
      <c r="I893" s="32">
        <f>IF(B893="","",ROUND(E893*'Mortgage Calculator'!$D$8/12,2))</f>
        <v>0</v>
      </c>
      <c r="J893" s="32">
        <f>IF(B893="","",F893+H893-I893)</f>
        <v>0</v>
      </c>
      <c r="K893" s="34">
        <f>IF(B893="","",ROUND(E893-J893,2))</f>
        <v>0</v>
      </c>
      <c r="L893" s="35">
        <f>IF(B893="","",L892+I893)</f>
        <v>0</v>
      </c>
      <c r="M893" s="32">
        <f>IF(B893="","",IF(AND('Mortgage Calculator'!$D$21/'Mortgage Calculator'!$D$6&gt;0.8,E893/'Mortgage Calculator'!$D$6&gt;0.78),ROUND('Mortgage Calculator'!$D$21*'Mortgage Calculator'!$D$15/12,2),0))</f>
        <v>0</v>
      </c>
      <c r="N893" s="36">
        <f>IF(B893="","",1-K893/'Mortgage Calculator'!$D$6)</f>
        <v>0</v>
      </c>
    </row>
    <row r="894" spans="2:14">
      <c r="B894" s="30">
        <f>IF(B893="","",IF(K893&gt;0.005,B893+1,""))</f>
        <v>0</v>
      </c>
      <c r="C894" s="31">
        <f>IF(B894="","",EDATE('Mortgage Calculator'!$D$10,B894-1))</f>
        <v>0</v>
      </c>
      <c r="D894" s="30">
        <f>IF(B894="","",INT((B894-1)/12)+1)</f>
        <v>0</v>
      </c>
      <c r="E894" s="32">
        <f>IF(B894="","",K893)</f>
        <v>0</v>
      </c>
      <c r="F894" s="32">
        <f>IF(B894="","",IF(B894&gt;='Mortgage Calculator'!$D$22,E894+I894,MIN('Mortgage Calculator'!$D$23,E894+I894)))</f>
        <v>0</v>
      </c>
      <c r="G894" s="33"/>
      <c r="H894" s="32">
        <f>IF(B894="","",MAX(0,MIN('Mortgage Calculator'!$D$17+N(G894),E894+I894-F894)))</f>
        <v>0</v>
      </c>
      <c r="I894" s="32">
        <f>IF(B894="","",ROUND(E894*'Mortgage Calculator'!$D$8/12,2))</f>
        <v>0</v>
      </c>
      <c r="J894" s="32">
        <f>IF(B894="","",F894+H894-I894)</f>
        <v>0</v>
      </c>
      <c r="K894" s="34">
        <f>IF(B894="","",ROUND(E894-J894,2))</f>
        <v>0</v>
      </c>
      <c r="L894" s="35">
        <f>IF(B894="","",L893+I894)</f>
        <v>0</v>
      </c>
      <c r="M894" s="32">
        <f>IF(B894="","",IF(AND('Mortgage Calculator'!$D$21/'Mortgage Calculator'!$D$6&gt;0.8,E894/'Mortgage Calculator'!$D$6&gt;0.78),ROUND('Mortgage Calculator'!$D$21*'Mortgage Calculator'!$D$15/12,2),0))</f>
        <v>0</v>
      </c>
      <c r="N894" s="36">
        <f>IF(B894="","",1-K894/'Mortgage Calculator'!$D$6)</f>
        <v>0</v>
      </c>
    </row>
    <row r="895" spans="2:14">
      <c r="B895" s="30">
        <f>IF(B894="","",IF(K894&gt;0.005,B894+1,""))</f>
        <v>0</v>
      </c>
      <c r="C895" s="31">
        <f>IF(B895="","",EDATE('Mortgage Calculator'!$D$10,B895-1))</f>
        <v>0</v>
      </c>
      <c r="D895" s="30">
        <f>IF(B895="","",INT((B895-1)/12)+1)</f>
        <v>0</v>
      </c>
      <c r="E895" s="32">
        <f>IF(B895="","",K894)</f>
        <v>0</v>
      </c>
      <c r="F895" s="32">
        <f>IF(B895="","",IF(B895&gt;='Mortgage Calculator'!$D$22,E895+I895,MIN('Mortgage Calculator'!$D$23,E895+I895)))</f>
        <v>0</v>
      </c>
      <c r="G895" s="33"/>
      <c r="H895" s="32">
        <f>IF(B895="","",MAX(0,MIN('Mortgage Calculator'!$D$17+N(G895),E895+I895-F895)))</f>
        <v>0</v>
      </c>
      <c r="I895" s="32">
        <f>IF(B895="","",ROUND(E895*'Mortgage Calculator'!$D$8/12,2))</f>
        <v>0</v>
      </c>
      <c r="J895" s="32">
        <f>IF(B895="","",F895+H895-I895)</f>
        <v>0</v>
      </c>
      <c r="K895" s="34">
        <f>IF(B895="","",ROUND(E895-J895,2))</f>
        <v>0</v>
      </c>
      <c r="L895" s="35">
        <f>IF(B895="","",L894+I895)</f>
        <v>0</v>
      </c>
      <c r="M895" s="32">
        <f>IF(B895="","",IF(AND('Mortgage Calculator'!$D$21/'Mortgage Calculator'!$D$6&gt;0.8,E895/'Mortgage Calculator'!$D$6&gt;0.78),ROUND('Mortgage Calculator'!$D$21*'Mortgage Calculator'!$D$15/12,2),0))</f>
        <v>0</v>
      </c>
      <c r="N895" s="36">
        <f>IF(B895="","",1-K895/'Mortgage Calculator'!$D$6)</f>
        <v>0</v>
      </c>
    </row>
    <row r="896" spans="2:14">
      <c r="B896" s="30">
        <f>IF(B895="","",IF(K895&gt;0.005,B895+1,""))</f>
        <v>0</v>
      </c>
      <c r="C896" s="31">
        <f>IF(B896="","",EDATE('Mortgage Calculator'!$D$10,B896-1))</f>
        <v>0</v>
      </c>
      <c r="D896" s="30">
        <f>IF(B896="","",INT((B896-1)/12)+1)</f>
        <v>0</v>
      </c>
      <c r="E896" s="32">
        <f>IF(B896="","",K895)</f>
        <v>0</v>
      </c>
      <c r="F896" s="32">
        <f>IF(B896="","",IF(B896&gt;='Mortgage Calculator'!$D$22,E896+I896,MIN('Mortgage Calculator'!$D$23,E896+I896)))</f>
        <v>0</v>
      </c>
      <c r="G896" s="33"/>
      <c r="H896" s="32">
        <f>IF(B896="","",MAX(0,MIN('Mortgage Calculator'!$D$17+N(G896),E896+I896-F896)))</f>
        <v>0</v>
      </c>
      <c r="I896" s="32">
        <f>IF(B896="","",ROUND(E896*'Mortgage Calculator'!$D$8/12,2))</f>
        <v>0</v>
      </c>
      <c r="J896" s="32">
        <f>IF(B896="","",F896+H896-I896)</f>
        <v>0</v>
      </c>
      <c r="K896" s="34">
        <f>IF(B896="","",ROUND(E896-J896,2))</f>
        <v>0</v>
      </c>
      <c r="L896" s="35">
        <f>IF(B896="","",L895+I896)</f>
        <v>0</v>
      </c>
      <c r="M896" s="32">
        <f>IF(B896="","",IF(AND('Mortgage Calculator'!$D$21/'Mortgage Calculator'!$D$6&gt;0.8,E896/'Mortgage Calculator'!$D$6&gt;0.78),ROUND('Mortgage Calculator'!$D$21*'Mortgage Calculator'!$D$15/12,2),0))</f>
        <v>0</v>
      </c>
      <c r="N896" s="36">
        <f>IF(B896="","",1-K896/'Mortgage Calculator'!$D$6)</f>
        <v>0</v>
      </c>
    </row>
    <row r="897" spans="2:14">
      <c r="B897" s="30">
        <f>IF(B896="","",IF(K896&gt;0.005,B896+1,""))</f>
        <v>0</v>
      </c>
      <c r="C897" s="31">
        <f>IF(B897="","",EDATE('Mortgage Calculator'!$D$10,B897-1))</f>
        <v>0</v>
      </c>
      <c r="D897" s="30">
        <f>IF(B897="","",INT((B897-1)/12)+1)</f>
        <v>0</v>
      </c>
      <c r="E897" s="32">
        <f>IF(B897="","",K896)</f>
        <v>0</v>
      </c>
      <c r="F897" s="32">
        <f>IF(B897="","",IF(B897&gt;='Mortgage Calculator'!$D$22,E897+I897,MIN('Mortgage Calculator'!$D$23,E897+I897)))</f>
        <v>0</v>
      </c>
      <c r="G897" s="33"/>
      <c r="H897" s="32">
        <f>IF(B897="","",MAX(0,MIN('Mortgage Calculator'!$D$17+N(G897),E897+I897-F897)))</f>
        <v>0</v>
      </c>
      <c r="I897" s="32">
        <f>IF(B897="","",ROUND(E897*'Mortgage Calculator'!$D$8/12,2))</f>
        <v>0</v>
      </c>
      <c r="J897" s="32">
        <f>IF(B897="","",F897+H897-I897)</f>
        <v>0</v>
      </c>
      <c r="K897" s="34">
        <f>IF(B897="","",ROUND(E897-J897,2))</f>
        <v>0</v>
      </c>
      <c r="L897" s="35">
        <f>IF(B897="","",L896+I897)</f>
        <v>0</v>
      </c>
      <c r="M897" s="32">
        <f>IF(B897="","",IF(AND('Mortgage Calculator'!$D$21/'Mortgage Calculator'!$D$6&gt;0.8,E897/'Mortgage Calculator'!$D$6&gt;0.78),ROUND('Mortgage Calculator'!$D$21*'Mortgage Calculator'!$D$15/12,2),0))</f>
        <v>0</v>
      </c>
      <c r="N897" s="36">
        <f>IF(B897="","",1-K897/'Mortgage Calculator'!$D$6)</f>
        <v>0</v>
      </c>
    </row>
    <row r="898" spans="2:14">
      <c r="B898" s="30">
        <f>IF(B897="","",IF(K897&gt;0.005,B897+1,""))</f>
        <v>0</v>
      </c>
      <c r="C898" s="31">
        <f>IF(B898="","",EDATE('Mortgage Calculator'!$D$10,B898-1))</f>
        <v>0</v>
      </c>
      <c r="D898" s="30">
        <f>IF(B898="","",INT((B898-1)/12)+1)</f>
        <v>0</v>
      </c>
      <c r="E898" s="32">
        <f>IF(B898="","",K897)</f>
        <v>0</v>
      </c>
      <c r="F898" s="32">
        <f>IF(B898="","",IF(B898&gt;='Mortgage Calculator'!$D$22,E898+I898,MIN('Mortgage Calculator'!$D$23,E898+I898)))</f>
        <v>0</v>
      </c>
      <c r="G898" s="33"/>
      <c r="H898" s="32">
        <f>IF(B898="","",MAX(0,MIN('Mortgage Calculator'!$D$17+N(G898),E898+I898-F898)))</f>
        <v>0</v>
      </c>
      <c r="I898" s="32">
        <f>IF(B898="","",ROUND(E898*'Mortgage Calculator'!$D$8/12,2))</f>
        <v>0</v>
      </c>
      <c r="J898" s="32">
        <f>IF(B898="","",F898+H898-I898)</f>
        <v>0</v>
      </c>
      <c r="K898" s="34">
        <f>IF(B898="","",ROUND(E898-J898,2))</f>
        <v>0</v>
      </c>
      <c r="L898" s="35">
        <f>IF(B898="","",L897+I898)</f>
        <v>0</v>
      </c>
      <c r="M898" s="32">
        <f>IF(B898="","",IF(AND('Mortgage Calculator'!$D$21/'Mortgage Calculator'!$D$6&gt;0.8,E898/'Mortgage Calculator'!$D$6&gt;0.78),ROUND('Mortgage Calculator'!$D$21*'Mortgage Calculator'!$D$15/12,2),0))</f>
        <v>0</v>
      </c>
      <c r="N898" s="36">
        <f>IF(B898="","",1-K898/'Mortgage Calculator'!$D$6)</f>
        <v>0</v>
      </c>
    </row>
    <row r="899" spans="2:14">
      <c r="B899" s="30">
        <f>IF(B898="","",IF(K898&gt;0.005,B898+1,""))</f>
        <v>0</v>
      </c>
      <c r="C899" s="31">
        <f>IF(B899="","",EDATE('Mortgage Calculator'!$D$10,B899-1))</f>
        <v>0</v>
      </c>
      <c r="D899" s="30">
        <f>IF(B899="","",INT((B899-1)/12)+1)</f>
        <v>0</v>
      </c>
      <c r="E899" s="32">
        <f>IF(B899="","",K898)</f>
        <v>0</v>
      </c>
      <c r="F899" s="32">
        <f>IF(B899="","",IF(B899&gt;='Mortgage Calculator'!$D$22,E899+I899,MIN('Mortgage Calculator'!$D$23,E899+I899)))</f>
        <v>0</v>
      </c>
      <c r="G899" s="33"/>
      <c r="H899" s="32">
        <f>IF(B899="","",MAX(0,MIN('Mortgage Calculator'!$D$17+N(G899),E899+I899-F899)))</f>
        <v>0</v>
      </c>
      <c r="I899" s="32">
        <f>IF(B899="","",ROUND(E899*'Mortgage Calculator'!$D$8/12,2))</f>
        <v>0</v>
      </c>
      <c r="J899" s="32">
        <f>IF(B899="","",F899+H899-I899)</f>
        <v>0</v>
      </c>
      <c r="K899" s="34">
        <f>IF(B899="","",ROUND(E899-J899,2))</f>
        <v>0</v>
      </c>
      <c r="L899" s="35">
        <f>IF(B899="","",L898+I899)</f>
        <v>0</v>
      </c>
      <c r="M899" s="32">
        <f>IF(B899="","",IF(AND('Mortgage Calculator'!$D$21/'Mortgage Calculator'!$D$6&gt;0.8,E899/'Mortgage Calculator'!$D$6&gt;0.78),ROUND('Mortgage Calculator'!$D$21*'Mortgage Calculator'!$D$15/12,2),0))</f>
        <v>0</v>
      </c>
      <c r="N899" s="36">
        <f>IF(B899="","",1-K899/'Mortgage Calculator'!$D$6)</f>
        <v>0</v>
      </c>
    </row>
    <row r="900" spans="2:14">
      <c r="B900" s="30">
        <f>IF(B899="","",IF(K899&gt;0.005,B899+1,""))</f>
        <v>0</v>
      </c>
      <c r="C900" s="31">
        <f>IF(B900="","",EDATE('Mortgage Calculator'!$D$10,B900-1))</f>
        <v>0</v>
      </c>
      <c r="D900" s="30">
        <f>IF(B900="","",INT((B900-1)/12)+1)</f>
        <v>0</v>
      </c>
      <c r="E900" s="32">
        <f>IF(B900="","",K899)</f>
        <v>0</v>
      </c>
      <c r="F900" s="32">
        <f>IF(B900="","",IF(B900&gt;='Mortgage Calculator'!$D$22,E900+I900,MIN('Mortgage Calculator'!$D$23,E900+I900)))</f>
        <v>0</v>
      </c>
      <c r="G900" s="33"/>
      <c r="H900" s="32">
        <f>IF(B900="","",MAX(0,MIN('Mortgage Calculator'!$D$17+N(G900),E900+I900-F900)))</f>
        <v>0</v>
      </c>
      <c r="I900" s="32">
        <f>IF(B900="","",ROUND(E900*'Mortgage Calculator'!$D$8/12,2))</f>
        <v>0</v>
      </c>
      <c r="J900" s="32">
        <f>IF(B900="","",F900+H900-I900)</f>
        <v>0</v>
      </c>
      <c r="K900" s="34">
        <f>IF(B900="","",ROUND(E900-J900,2))</f>
        <v>0</v>
      </c>
      <c r="L900" s="35">
        <f>IF(B900="","",L899+I900)</f>
        <v>0</v>
      </c>
      <c r="M900" s="32">
        <f>IF(B900="","",IF(AND('Mortgage Calculator'!$D$21/'Mortgage Calculator'!$D$6&gt;0.8,E900/'Mortgage Calculator'!$D$6&gt;0.78),ROUND('Mortgage Calculator'!$D$21*'Mortgage Calculator'!$D$15/12,2),0))</f>
        <v>0</v>
      </c>
      <c r="N900" s="36">
        <f>IF(B900="","",1-K900/'Mortgage Calculator'!$D$6)</f>
        <v>0</v>
      </c>
    </row>
    <row r="901" spans="2:14">
      <c r="B901" s="30">
        <f>IF(B900="","",IF(K900&gt;0.005,B900+1,""))</f>
        <v>0</v>
      </c>
      <c r="C901" s="31">
        <f>IF(B901="","",EDATE('Mortgage Calculator'!$D$10,B901-1))</f>
        <v>0</v>
      </c>
      <c r="D901" s="30">
        <f>IF(B901="","",INT((B901-1)/12)+1)</f>
        <v>0</v>
      </c>
      <c r="E901" s="32">
        <f>IF(B901="","",K900)</f>
        <v>0</v>
      </c>
      <c r="F901" s="32">
        <f>IF(B901="","",IF(B901&gt;='Mortgage Calculator'!$D$22,E901+I901,MIN('Mortgage Calculator'!$D$23,E901+I901)))</f>
        <v>0</v>
      </c>
      <c r="G901" s="33"/>
      <c r="H901" s="32">
        <f>IF(B901="","",MAX(0,MIN('Mortgage Calculator'!$D$17+N(G901),E901+I901-F901)))</f>
        <v>0</v>
      </c>
      <c r="I901" s="32">
        <f>IF(B901="","",ROUND(E901*'Mortgage Calculator'!$D$8/12,2))</f>
        <v>0</v>
      </c>
      <c r="J901" s="32">
        <f>IF(B901="","",F901+H901-I901)</f>
        <v>0</v>
      </c>
      <c r="K901" s="34">
        <f>IF(B901="","",ROUND(E901-J901,2))</f>
        <v>0</v>
      </c>
      <c r="L901" s="35">
        <f>IF(B901="","",L900+I901)</f>
        <v>0</v>
      </c>
      <c r="M901" s="32">
        <f>IF(B901="","",IF(AND('Mortgage Calculator'!$D$21/'Mortgage Calculator'!$D$6&gt;0.8,E901/'Mortgage Calculator'!$D$6&gt;0.78),ROUND('Mortgage Calculator'!$D$21*'Mortgage Calculator'!$D$15/12,2),0))</f>
        <v>0</v>
      </c>
      <c r="N901" s="36">
        <f>IF(B901="","",1-K901/'Mortgage Calculator'!$D$6)</f>
        <v>0</v>
      </c>
    </row>
    <row r="902" spans="2:14">
      <c r="B902" s="30">
        <f>IF(B901="","",IF(K901&gt;0.005,B901+1,""))</f>
        <v>0</v>
      </c>
      <c r="C902" s="31">
        <f>IF(B902="","",EDATE('Mortgage Calculator'!$D$10,B902-1))</f>
        <v>0</v>
      </c>
      <c r="D902" s="30">
        <f>IF(B902="","",INT((B902-1)/12)+1)</f>
        <v>0</v>
      </c>
      <c r="E902" s="32">
        <f>IF(B902="","",K901)</f>
        <v>0</v>
      </c>
      <c r="F902" s="32">
        <f>IF(B902="","",IF(B902&gt;='Mortgage Calculator'!$D$22,E902+I902,MIN('Mortgage Calculator'!$D$23,E902+I902)))</f>
        <v>0</v>
      </c>
      <c r="G902" s="33"/>
      <c r="H902" s="32">
        <f>IF(B902="","",MAX(0,MIN('Mortgage Calculator'!$D$17+N(G902),E902+I902-F902)))</f>
        <v>0</v>
      </c>
      <c r="I902" s="32">
        <f>IF(B902="","",ROUND(E902*'Mortgage Calculator'!$D$8/12,2))</f>
        <v>0</v>
      </c>
      <c r="J902" s="32">
        <f>IF(B902="","",F902+H902-I902)</f>
        <v>0</v>
      </c>
      <c r="K902" s="34">
        <f>IF(B902="","",ROUND(E902-J902,2))</f>
        <v>0</v>
      </c>
      <c r="L902" s="35">
        <f>IF(B902="","",L901+I902)</f>
        <v>0</v>
      </c>
      <c r="M902" s="32">
        <f>IF(B902="","",IF(AND('Mortgage Calculator'!$D$21/'Mortgage Calculator'!$D$6&gt;0.8,E902/'Mortgage Calculator'!$D$6&gt;0.78),ROUND('Mortgage Calculator'!$D$21*'Mortgage Calculator'!$D$15/12,2),0))</f>
        <v>0</v>
      </c>
      <c r="N902" s="36">
        <f>IF(B902="","",1-K902/'Mortgage Calculator'!$D$6)</f>
        <v>0</v>
      </c>
    </row>
    <row r="903" spans="2:14">
      <c r="B903" s="30">
        <f>IF(B902="","",IF(K902&gt;0.005,B902+1,""))</f>
        <v>0</v>
      </c>
      <c r="C903" s="31">
        <f>IF(B903="","",EDATE('Mortgage Calculator'!$D$10,B903-1))</f>
        <v>0</v>
      </c>
      <c r="D903" s="30">
        <f>IF(B903="","",INT((B903-1)/12)+1)</f>
        <v>0</v>
      </c>
      <c r="E903" s="32">
        <f>IF(B903="","",K902)</f>
        <v>0</v>
      </c>
      <c r="F903" s="32">
        <f>IF(B903="","",IF(B903&gt;='Mortgage Calculator'!$D$22,E903+I903,MIN('Mortgage Calculator'!$D$23,E903+I903)))</f>
        <v>0</v>
      </c>
      <c r="G903" s="33"/>
      <c r="H903" s="32">
        <f>IF(B903="","",MAX(0,MIN('Mortgage Calculator'!$D$17+N(G903),E903+I903-F903)))</f>
        <v>0</v>
      </c>
      <c r="I903" s="32">
        <f>IF(B903="","",ROUND(E903*'Mortgage Calculator'!$D$8/12,2))</f>
        <v>0</v>
      </c>
      <c r="J903" s="32">
        <f>IF(B903="","",F903+H903-I903)</f>
        <v>0</v>
      </c>
      <c r="K903" s="34">
        <f>IF(B903="","",ROUND(E903-J903,2))</f>
        <v>0</v>
      </c>
      <c r="L903" s="35">
        <f>IF(B903="","",L902+I903)</f>
        <v>0</v>
      </c>
      <c r="M903" s="32">
        <f>IF(B903="","",IF(AND('Mortgage Calculator'!$D$21/'Mortgage Calculator'!$D$6&gt;0.8,E903/'Mortgage Calculator'!$D$6&gt;0.78),ROUND('Mortgage Calculator'!$D$21*'Mortgage Calculator'!$D$15/12,2),0))</f>
        <v>0</v>
      </c>
      <c r="N903" s="36">
        <f>IF(B903="","",1-K903/'Mortgage Calculator'!$D$6)</f>
        <v>0</v>
      </c>
    </row>
    <row r="904" spans="2:14">
      <c r="B904" s="30">
        <f>IF(B903="","",IF(K903&gt;0.005,B903+1,""))</f>
        <v>0</v>
      </c>
      <c r="C904" s="31">
        <f>IF(B904="","",EDATE('Mortgage Calculator'!$D$10,B904-1))</f>
        <v>0</v>
      </c>
      <c r="D904" s="30">
        <f>IF(B904="","",INT((B904-1)/12)+1)</f>
        <v>0</v>
      </c>
      <c r="E904" s="32">
        <f>IF(B904="","",K903)</f>
        <v>0</v>
      </c>
      <c r="F904" s="32">
        <f>IF(B904="","",IF(B904&gt;='Mortgage Calculator'!$D$22,E904+I904,MIN('Mortgage Calculator'!$D$23,E904+I904)))</f>
        <v>0</v>
      </c>
      <c r="G904" s="33"/>
      <c r="H904" s="32">
        <f>IF(B904="","",MAX(0,MIN('Mortgage Calculator'!$D$17+N(G904),E904+I904-F904)))</f>
        <v>0</v>
      </c>
      <c r="I904" s="32">
        <f>IF(B904="","",ROUND(E904*'Mortgage Calculator'!$D$8/12,2))</f>
        <v>0</v>
      </c>
      <c r="J904" s="32">
        <f>IF(B904="","",F904+H904-I904)</f>
        <v>0</v>
      </c>
      <c r="K904" s="34">
        <f>IF(B904="","",ROUND(E904-J904,2))</f>
        <v>0</v>
      </c>
      <c r="L904" s="35">
        <f>IF(B904="","",L903+I904)</f>
        <v>0</v>
      </c>
      <c r="M904" s="32">
        <f>IF(B904="","",IF(AND('Mortgage Calculator'!$D$21/'Mortgage Calculator'!$D$6&gt;0.8,E904/'Mortgage Calculator'!$D$6&gt;0.78),ROUND('Mortgage Calculator'!$D$21*'Mortgage Calculator'!$D$15/12,2),0))</f>
        <v>0</v>
      </c>
      <c r="N904" s="36">
        <f>IF(B904="","",1-K904/'Mortgage Calculator'!$D$6)</f>
        <v>0</v>
      </c>
    </row>
    <row r="905" spans="2:14">
      <c r="B905" s="30">
        <f>IF(B904="","",IF(K904&gt;0.005,B904+1,""))</f>
        <v>0</v>
      </c>
      <c r="C905" s="31">
        <f>IF(B905="","",EDATE('Mortgage Calculator'!$D$10,B905-1))</f>
        <v>0</v>
      </c>
      <c r="D905" s="30">
        <f>IF(B905="","",INT((B905-1)/12)+1)</f>
        <v>0</v>
      </c>
      <c r="E905" s="32">
        <f>IF(B905="","",K904)</f>
        <v>0</v>
      </c>
      <c r="F905" s="32">
        <f>IF(B905="","",IF(B905&gt;='Mortgage Calculator'!$D$22,E905+I905,MIN('Mortgage Calculator'!$D$23,E905+I905)))</f>
        <v>0</v>
      </c>
      <c r="G905" s="33"/>
      <c r="H905" s="32">
        <f>IF(B905="","",MAX(0,MIN('Mortgage Calculator'!$D$17+N(G905),E905+I905-F905)))</f>
        <v>0</v>
      </c>
      <c r="I905" s="32">
        <f>IF(B905="","",ROUND(E905*'Mortgage Calculator'!$D$8/12,2))</f>
        <v>0</v>
      </c>
      <c r="J905" s="32">
        <f>IF(B905="","",F905+H905-I905)</f>
        <v>0</v>
      </c>
      <c r="K905" s="34">
        <f>IF(B905="","",ROUND(E905-J905,2))</f>
        <v>0</v>
      </c>
      <c r="L905" s="35">
        <f>IF(B905="","",L904+I905)</f>
        <v>0</v>
      </c>
      <c r="M905" s="32">
        <f>IF(B905="","",IF(AND('Mortgage Calculator'!$D$21/'Mortgage Calculator'!$D$6&gt;0.8,E905/'Mortgage Calculator'!$D$6&gt;0.78),ROUND('Mortgage Calculator'!$D$21*'Mortgage Calculator'!$D$15/12,2),0))</f>
        <v>0</v>
      </c>
      <c r="N905" s="36">
        <f>IF(B905="","",1-K905/'Mortgage Calculator'!$D$6)</f>
        <v>0</v>
      </c>
    </row>
    <row r="906" spans="2:14">
      <c r="B906" s="30">
        <f>IF(B905="","",IF(K905&gt;0.005,B905+1,""))</f>
        <v>0</v>
      </c>
      <c r="C906" s="31">
        <f>IF(B906="","",EDATE('Mortgage Calculator'!$D$10,B906-1))</f>
        <v>0</v>
      </c>
      <c r="D906" s="30">
        <f>IF(B906="","",INT((B906-1)/12)+1)</f>
        <v>0</v>
      </c>
      <c r="E906" s="32">
        <f>IF(B906="","",K905)</f>
        <v>0</v>
      </c>
      <c r="F906" s="32">
        <f>IF(B906="","",IF(B906&gt;='Mortgage Calculator'!$D$22,E906+I906,MIN('Mortgage Calculator'!$D$23,E906+I906)))</f>
        <v>0</v>
      </c>
      <c r="G906" s="33"/>
      <c r="H906" s="32">
        <f>IF(B906="","",MAX(0,MIN('Mortgage Calculator'!$D$17+N(G906),E906+I906-F906)))</f>
        <v>0</v>
      </c>
      <c r="I906" s="32">
        <f>IF(B906="","",ROUND(E906*'Mortgage Calculator'!$D$8/12,2))</f>
        <v>0</v>
      </c>
      <c r="J906" s="32">
        <f>IF(B906="","",F906+H906-I906)</f>
        <v>0</v>
      </c>
      <c r="K906" s="34">
        <f>IF(B906="","",ROUND(E906-J906,2))</f>
        <v>0</v>
      </c>
      <c r="L906" s="35">
        <f>IF(B906="","",L905+I906)</f>
        <v>0</v>
      </c>
      <c r="M906" s="32">
        <f>IF(B906="","",IF(AND('Mortgage Calculator'!$D$21/'Mortgage Calculator'!$D$6&gt;0.8,E906/'Mortgage Calculator'!$D$6&gt;0.78),ROUND('Mortgage Calculator'!$D$21*'Mortgage Calculator'!$D$15/12,2),0))</f>
        <v>0</v>
      </c>
      <c r="N906" s="36">
        <f>IF(B906="","",1-K906/'Mortgage Calculator'!$D$6)</f>
        <v>0</v>
      </c>
    </row>
    <row r="907" spans="2:14">
      <c r="B907" s="30">
        <f>IF(B906="","",IF(K906&gt;0.005,B906+1,""))</f>
        <v>0</v>
      </c>
      <c r="C907" s="31">
        <f>IF(B907="","",EDATE('Mortgage Calculator'!$D$10,B907-1))</f>
        <v>0</v>
      </c>
      <c r="D907" s="30">
        <f>IF(B907="","",INT((B907-1)/12)+1)</f>
        <v>0</v>
      </c>
      <c r="E907" s="32">
        <f>IF(B907="","",K906)</f>
        <v>0</v>
      </c>
      <c r="F907" s="32">
        <f>IF(B907="","",IF(B907&gt;='Mortgage Calculator'!$D$22,E907+I907,MIN('Mortgage Calculator'!$D$23,E907+I907)))</f>
        <v>0</v>
      </c>
      <c r="G907" s="33"/>
      <c r="H907" s="32">
        <f>IF(B907="","",MAX(0,MIN('Mortgage Calculator'!$D$17+N(G907),E907+I907-F907)))</f>
        <v>0</v>
      </c>
      <c r="I907" s="32">
        <f>IF(B907="","",ROUND(E907*'Mortgage Calculator'!$D$8/12,2))</f>
        <v>0</v>
      </c>
      <c r="J907" s="32">
        <f>IF(B907="","",F907+H907-I907)</f>
        <v>0</v>
      </c>
      <c r="K907" s="34">
        <f>IF(B907="","",ROUND(E907-J907,2))</f>
        <v>0</v>
      </c>
      <c r="L907" s="35">
        <f>IF(B907="","",L906+I907)</f>
        <v>0</v>
      </c>
      <c r="M907" s="32">
        <f>IF(B907="","",IF(AND('Mortgage Calculator'!$D$21/'Mortgage Calculator'!$D$6&gt;0.8,E907/'Mortgage Calculator'!$D$6&gt;0.78),ROUND('Mortgage Calculator'!$D$21*'Mortgage Calculator'!$D$15/12,2),0))</f>
        <v>0</v>
      </c>
      <c r="N907" s="36">
        <f>IF(B907="","",1-K907/'Mortgage Calculator'!$D$6)</f>
        <v>0</v>
      </c>
    </row>
    <row r="908" spans="2:14">
      <c r="B908" s="30">
        <f>IF(B907="","",IF(K907&gt;0.005,B907+1,""))</f>
        <v>0</v>
      </c>
      <c r="C908" s="31">
        <f>IF(B908="","",EDATE('Mortgage Calculator'!$D$10,B908-1))</f>
        <v>0</v>
      </c>
      <c r="D908" s="30">
        <f>IF(B908="","",INT((B908-1)/12)+1)</f>
        <v>0</v>
      </c>
      <c r="E908" s="32">
        <f>IF(B908="","",K907)</f>
        <v>0</v>
      </c>
      <c r="F908" s="32">
        <f>IF(B908="","",IF(B908&gt;='Mortgage Calculator'!$D$22,E908+I908,MIN('Mortgage Calculator'!$D$23,E908+I908)))</f>
        <v>0</v>
      </c>
      <c r="G908" s="33"/>
      <c r="H908" s="32">
        <f>IF(B908="","",MAX(0,MIN('Mortgage Calculator'!$D$17+N(G908),E908+I908-F908)))</f>
        <v>0</v>
      </c>
      <c r="I908" s="32">
        <f>IF(B908="","",ROUND(E908*'Mortgage Calculator'!$D$8/12,2))</f>
        <v>0</v>
      </c>
      <c r="J908" s="32">
        <f>IF(B908="","",F908+H908-I908)</f>
        <v>0</v>
      </c>
      <c r="K908" s="34">
        <f>IF(B908="","",ROUND(E908-J908,2))</f>
        <v>0</v>
      </c>
      <c r="L908" s="35">
        <f>IF(B908="","",L907+I908)</f>
        <v>0</v>
      </c>
      <c r="M908" s="32">
        <f>IF(B908="","",IF(AND('Mortgage Calculator'!$D$21/'Mortgage Calculator'!$D$6&gt;0.8,E908/'Mortgage Calculator'!$D$6&gt;0.78),ROUND('Mortgage Calculator'!$D$21*'Mortgage Calculator'!$D$15/12,2),0))</f>
        <v>0</v>
      </c>
      <c r="N908" s="36">
        <f>IF(B908="","",1-K908/'Mortgage Calculator'!$D$6)</f>
        <v>0</v>
      </c>
    </row>
    <row r="909" spans="2:14">
      <c r="B909" s="30">
        <f>IF(B908="","",IF(K908&gt;0.005,B908+1,""))</f>
        <v>0</v>
      </c>
      <c r="C909" s="31">
        <f>IF(B909="","",EDATE('Mortgage Calculator'!$D$10,B909-1))</f>
        <v>0</v>
      </c>
      <c r="D909" s="30">
        <f>IF(B909="","",INT((B909-1)/12)+1)</f>
        <v>0</v>
      </c>
      <c r="E909" s="32">
        <f>IF(B909="","",K908)</f>
        <v>0</v>
      </c>
      <c r="F909" s="32">
        <f>IF(B909="","",IF(B909&gt;='Mortgage Calculator'!$D$22,E909+I909,MIN('Mortgage Calculator'!$D$23,E909+I909)))</f>
        <v>0</v>
      </c>
      <c r="G909" s="33"/>
      <c r="H909" s="32">
        <f>IF(B909="","",MAX(0,MIN('Mortgage Calculator'!$D$17+N(G909),E909+I909-F909)))</f>
        <v>0</v>
      </c>
      <c r="I909" s="32">
        <f>IF(B909="","",ROUND(E909*'Mortgage Calculator'!$D$8/12,2))</f>
        <v>0</v>
      </c>
      <c r="J909" s="32">
        <f>IF(B909="","",F909+H909-I909)</f>
        <v>0</v>
      </c>
      <c r="K909" s="34">
        <f>IF(B909="","",ROUND(E909-J909,2))</f>
        <v>0</v>
      </c>
      <c r="L909" s="35">
        <f>IF(B909="","",L908+I909)</f>
        <v>0</v>
      </c>
      <c r="M909" s="32">
        <f>IF(B909="","",IF(AND('Mortgage Calculator'!$D$21/'Mortgage Calculator'!$D$6&gt;0.8,E909/'Mortgage Calculator'!$D$6&gt;0.78),ROUND('Mortgage Calculator'!$D$21*'Mortgage Calculator'!$D$15/12,2),0))</f>
        <v>0</v>
      </c>
      <c r="N909" s="36">
        <f>IF(B909="","",1-K909/'Mortgage Calculator'!$D$6)</f>
        <v>0</v>
      </c>
    </row>
    <row r="910" spans="2:14">
      <c r="B910" s="30">
        <f>IF(B909="","",IF(K909&gt;0.005,B909+1,""))</f>
        <v>0</v>
      </c>
      <c r="C910" s="31">
        <f>IF(B910="","",EDATE('Mortgage Calculator'!$D$10,B910-1))</f>
        <v>0</v>
      </c>
      <c r="D910" s="30">
        <f>IF(B910="","",INT((B910-1)/12)+1)</f>
        <v>0</v>
      </c>
      <c r="E910" s="32">
        <f>IF(B910="","",K909)</f>
        <v>0</v>
      </c>
      <c r="F910" s="32">
        <f>IF(B910="","",IF(B910&gt;='Mortgage Calculator'!$D$22,E910+I910,MIN('Mortgage Calculator'!$D$23,E910+I910)))</f>
        <v>0</v>
      </c>
      <c r="G910" s="33"/>
      <c r="H910" s="32">
        <f>IF(B910="","",MAX(0,MIN('Mortgage Calculator'!$D$17+N(G910),E910+I910-F910)))</f>
        <v>0</v>
      </c>
      <c r="I910" s="32">
        <f>IF(B910="","",ROUND(E910*'Mortgage Calculator'!$D$8/12,2))</f>
        <v>0</v>
      </c>
      <c r="J910" s="32">
        <f>IF(B910="","",F910+H910-I910)</f>
        <v>0</v>
      </c>
      <c r="K910" s="34">
        <f>IF(B910="","",ROUND(E910-J910,2))</f>
        <v>0</v>
      </c>
      <c r="L910" s="35">
        <f>IF(B910="","",L909+I910)</f>
        <v>0</v>
      </c>
      <c r="M910" s="32">
        <f>IF(B910="","",IF(AND('Mortgage Calculator'!$D$21/'Mortgage Calculator'!$D$6&gt;0.8,E910/'Mortgage Calculator'!$D$6&gt;0.78),ROUND('Mortgage Calculator'!$D$21*'Mortgage Calculator'!$D$15/12,2),0))</f>
        <v>0</v>
      </c>
      <c r="N910" s="36">
        <f>IF(B910="","",1-K910/'Mortgage Calculator'!$D$6)</f>
        <v>0</v>
      </c>
    </row>
    <row r="911" spans="2:14">
      <c r="B911" s="30">
        <f>IF(B910="","",IF(K910&gt;0.005,B910+1,""))</f>
        <v>0</v>
      </c>
      <c r="C911" s="31">
        <f>IF(B911="","",EDATE('Mortgage Calculator'!$D$10,B911-1))</f>
        <v>0</v>
      </c>
      <c r="D911" s="30">
        <f>IF(B911="","",INT((B911-1)/12)+1)</f>
        <v>0</v>
      </c>
      <c r="E911" s="32">
        <f>IF(B911="","",K910)</f>
        <v>0</v>
      </c>
      <c r="F911" s="32">
        <f>IF(B911="","",IF(B911&gt;='Mortgage Calculator'!$D$22,E911+I911,MIN('Mortgage Calculator'!$D$23,E911+I911)))</f>
        <v>0</v>
      </c>
      <c r="G911" s="33"/>
      <c r="H911" s="32">
        <f>IF(B911="","",MAX(0,MIN('Mortgage Calculator'!$D$17+N(G911),E911+I911-F911)))</f>
        <v>0</v>
      </c>
      <c r="I911" s="32">
        <f>IF(B911="","",ROUND(E911*'Mortgage Calculator'!$D$8/12,2))</f>
        <v>0</v>
      </c>
      <c r="J911" s="32">
        <f>IF(B911="","",F911+H911-I911)</f>
        <v>0</v>
      </c>
      <c r="K911" s="34">
        <f>IF(B911="","",ROUND(E911-J911,2))</f>
        <v>0</v>
      </c>
      <c r="L911" s="35">
        <f>IF(B911="","",L910+I911)</f>
        <v>0</v>
      </c>
      <c r="M911" s="32">
        <f>IF(B911="","",IF(AND('Mortgage Calculator'!$D$21/'Mortgage Calculator'!$D$6&gt;0.8,E911/'Mortgage Calculator'!$D$6&gt;0.78),ROUND('Mortgage Calculator'!$D$21*'Mortgage Calculator'!$D$15/12,2),0))</f>
        <v>0</v>
      </c>
      <c r="N911" s="36">
        <f>IF(B911="","",1-K911/'Mortgage Calculator'!$D$6)</f>
        <v>0</v>
      </c>
    </row>
    <row r="912" spans="2:14">
      <c r="B912" s="30">
        <f>IF(B911="","",IF(K911&gt;0.005,B911+1,""))</f>
        <v>0</v>
      </c>
      <c r="C912" s="31">
        <f>IF(B912="","",EDATE('Mortgage Calculator'!$D$10,B912-1))</f>
        <v>0</v>
      </c>
      <c r="D912" s="30">
        <f>IF(B912="","",INT((B912-1)/12)+1)</f>
        <v>0</v>
      </c>
      <c r="E912" s="32">
        <f>IF(B912="","",K911)</f>
        <v>0</v>
      </c>
      <c r="F912" s="32">
        <f>IF(B912="","",IF(B912&gt;='Mortgage Calculator'!$D$22,E912+I912,MIN('Mortgage Calculator'!$D$23,E912+I912)))</f>
        <v>0</v>
      </c>
      <c r="G912" s="33"/>
      <c r="H912" s="32">
        <f>IF(B912="","",MAX(0,MIN('Mortgage Calculator'!$D$17+N(G912),E912+I912-F912)))</f>
        <v>0</v>
      </c>
      <c r="I912" s="32">
        <f>IF(B912="","",ROUND(E912*'Mortgage Calculator'!$D$8/12,2))</f>
        <v>0</v>
      </c>
      <c r="J912" s="32">
        <f>IF(B912="","",F912+H912-I912)</f>
        <v>0</v>
      </c>
      <c r="K912" s="34">
        <f>IF(B912="","",ROUND(E912-J912,2))</f>
        <v>0</v>
      </c>
      <c r="L912" s="35">
        <f>IF(B912="","",L911+I912)</f>
        <v>0</v>
      </c>
      <c r="M912" s="32">
        <f>IF(B912="","",IF(AND('Mortgage Calculator'!$D$21/'Mortgage Calculator'!$D$6&gt;0.8,E912/'Mortgage Calculator'!$D$6&gt;0.78),ROUND('Mortgage Calculator'!$D$21*'Mortgage Calculator'!$D$15/12,2),0))</f>
        <v>0</v>
      </c>
      <c r="N912" s="36">
        <f>IF(B912="","",1-K912/'Mortgage Calculator'!$D$6)</f>
        <v>0</v>
      </c>
    </row>
    <row r="913" spans="2:14">
      <c r="B913" s="30">
        <f>IF(B912="","",IF(K912&gt;0.005,B912+1,""))</f>
        <v>0</v>
      </c>
      <c r="C913" s="31">
        <f>IF(B913="","",EDATE('Mortgage Calculator'!$D$10,B913-1))</f>
        <v>0</v>
      </c>
      <c r="D913" s="30">
        <f>IF(B913="","",INT((B913-1)/12)+1)</f>
        <v>0</v>
      </c>
      <c r="E913" s="32">
        <f>IF(B913="","",K912)</f>
        <v>0</v>
      </c>
      <c r="F913" s="32">
        <f>IF(B913="","",IF(B913&gt;='Mortgage Calculator'!$D$22,E913+I913,MIN('Mortgage Calculator'!$D$23,E913+I913)))</f>
        <v>0</v>
      </c>
      <c r="G913" s="33"/>
      <c r="H913" s="32">
        <f>IF(B913="","",MAX(0,MIN('Mortgage Calculator'!$D$17+N(G913),E913+I913-F913)))</f>
        <v>0</v>
      </c>
      <c r="I913" s="32">
        <f>IF(B913="","",ROUND(E913*'Mortgage Calculator'!$D$8/12,2))</f>
        <v>0</v>
      </c>
      <c r="J913" s="32">
        <f>IF(B913="","",F913+H913-I913)</f>
        <v>0</v>
      </c>
      <c r="K913" s="34">
        <f>IF(B913="","",ROUND(E913-J913,2))</f>
        <v>0</v>
      </c>
      <c r="L913" s="35">
        <f>IF(B913="","",L912+I913)</f>
        <v>0</v>
      </c>
      <c r="M913" s="32">
        <f>IF(B913="","",IF(AND('Mortgage Calculator'!$D$21/'Mortgage Calculator'!$D$6&gt;0.8,E913/'Mortgage Calculator'!$D$6&gt;0.78),ROUND('Mortgage Calculator'!$D$21*'Mortgage Calculator'!$D$15/12,2),0))</f>
        <v>0</v>
      </c>
      <c r="N913" s="36">
        <f>IF(B913="","",1-K913/'Mortgage Calculator'!$D$6)</f>
        <v>0</v>
      </c>
    </row>
    <row r="914" spans="2:14">
      <c r="B914" s="30">
        <f>IF(B913="","",IF(K913&gt;0.005,B913+1,""))</f>
        <v>0</v>
      </c>
      <c r="C914" s="31">
        <f>IF(B914="","",EDATE('Mortgage Calculator'!$D$10,B914-1))</f>
        <v>0</v>
      </c>
      <c r="D914" s="30">
        <f>IF(B914="","",INT((B914-1)/12)+1)</f>
        <v>0</v>
      </c>
      <c r="E914" s="32">
        <f>IF(B914="","",K913)</f>
        <v>0</v>
      </c>
      <c r="F914" s="32">
        <f>IF(B914="","",IF(B914&gt;='Mortgage Calculator'!$D$22,E914+I914,MIN('Mortgage Calculator'!$D$23,E914+I914)))</f>
        <v>0</v>
      </c>
      <c r="G914" s="33"/>
      <c r="H914" s="32">
        <f>IF(B914="","",MAX(0,MIN('Mortgage Calculator'!$D$17+N(G914),E914+I914-F914)))</f>
        <v>0</v>
      </c>
      <c r="I914" s="32">
        <f>IF(B914="","",ROUND(E914*'Mortgage Calculator'!$D$8/12,2))</f>
        <v>0</v>
      </c>
      <c r="J914" s="32">
        <f>IF(B914="","",F914+H914-I914)</f>
        <v>0</v>
      </c>
      <c r="K914" s="34">
        <f>IF(B914="","",ROUND(E914-J914,2))</f>
        <v>0</v>
      </c>
      <c r="L914" s="35">
        <f>IF(B914="","",L913+I914)</f>
        <v>0</v>
      </c>
      <c r="M914" s="32">
        <f>IF(B914="","",IF(AND('Mortgage Calculator'!$D$21/'Mortgage Calculator'!$D$6&gt;0.8,E914/'Mortgage Calculator'!$D$6&gt;0.78),ROUND('Mortgage Calculator'!$D$21*'Mortgage Calculator'!$D$15/12,2),0))</f>
        <v>0</v>
      </c>
      <c r="N914" s="36">
        <f>IF(B914="","",1-K914/'Mortgage Calculator'!$D$6)</f>
        <v>0</v>
      </c>
    </row>
    <row r="915" spans="2:14">
      <c r="B915" s="30">
        <f>IF(B914="","",IF(K914&gt;0.005,B914+1,""))</f>
        <v>0</v>
      </c>
      <c r="C915" s="31">
        <f>IF(B915="","",EDATE('Mortgage Calculator'!$D$10,B915-1))</f>
        <v>0</v>
      </c>
      <c r="D915" s="30">
        <f>IF(B915="","",INT((B915-1)/12)+1)</f>
        <v>0</v>
      </c>
      <c r="E915" s="32">
        <f>IF(B915="","",K914)</f>
        <v>0</v>
      </c>
      <c r="F915" s="32">
        <f>IF(B915="","",IF(B915&gt;='Mortgage Calculator'!$D$22,E915+I915,MIN('Mortgage Calculator'!$D$23,E915+I915)))</f>
        <v>0</v>
      </c>
      <c r="G915" s="33"/>
      <c r="H915" s="32">
        <f>IF(B915="","",MAX(0,MIN('Mortgage Calculator'!$D$17+N(G915),E915+I915-F915)))</f>
        <v>0</v>
      </c>
      <c r="I915" s="32">
        <f>IF(B915="","",ROUND(E915*'Mortgage Calculator'!$D$8/12,2))</f>
        <v>0</v>
      </c>
      <c r="J915" s="32">
        <f>IF(B915="","",F915+H915-I915)</f>
        <v>0</v>
      </c>
      <c r="K915" s="34">
        <f>IF(B915="","",ROUND(E915-J915,2))</f>
        <v>0</v>
      </c>
      <c r="L915" s="35">
        <f>IF(B915="","",L914+I915)</f>
        <v>0</v>
      </c>
      <c r="M915" s="32">
        <f>IF(B915="","",IF(AND('Mortgage Calculator'!$D$21/'Mortgage Calculator'!$D$6&gt;0.8,E915/'Mortgage Calculator'!$D$6&gt;0.78),ROUND('Mortgage Calculator'!$D$21*'Mortgage Calculator'!$D$15/12,2),0))</f>
        <v>0</v>
      </c>
      <c r="N915" s="36">
        <f>IF(B915="","",1-K915/'Mortgage Calculator'!$D$6)</f>
        <v>0</v>
      </c>
    </row>
    <row r="916" spans="2:14">
      <c r="B916" s="30">
        <f>IF(B915="","",IF(K915&gt;0.005,B915+1,""))</f>
        <v>0</v>
      </c>
      <c r="C916" s="31">
        <f>IF(B916="","",EDATE('Mortgage Calculator'!$D$10,B916-1))</f>
        <v>0</v>
      </c>
      <c r="D916" s="30">
        <f>IF(B916="","",INT((B916-1)/12)+1)</f>
        <v>0</v>
      </c>
      <c r="E916" s="32">
        <f>IF(B916="","",K915)</f>
        <v>0</v>
      </c>
      <c r="F916" s="32">
        <f>IF(B916="","",IF(B916&gt;='Mortgage Calculator'!$D$22,E916+I916,MIN('Mortgage Calculator'!$D$23,E916+I916)))</f>
        <v>0</v>
      </c>
      <c r="G916" s="33"/>
      <c r="H916" s="32">
        <f>IF(B916="","",MAX(0,MIN('Mortgage Calculator'!$D$17+N(G916),E916+I916-F916)))</f>
        <v>0</v>
      </c>
      <c r="I916" s="32">
        <f>IF(B916="","",ROUND(E916*'Mortgage Calculator'!$D$8/12,2))</f>
        <v>0</v>
      </c>
      <c r="J916" s="32">
        <f>IF(B916="","",F916+H916-I916)</f>
        <v>0</v>
      </c>
      <c r="K916" s="34">
        <f>IF(B916="","",ROUND(E916-J916,2))</f>
        <v>0</v>
      </c>
      <c r="L916" s="35">
        <f>IF(B916="","",L915+I916)</f>
        <v>0</v>
      </c>
      <c r="M916" s="32">
        <f>IF(B916="","",IF(AND('Mortgage Calculator'!$D$21/'Mortgage Calculator'!$D$6&gt;0.8,E916/'Mortgage Calculator'!$D$6&gt;0.78),ROUND('Mortgage Calculator'!$D$21*'Mortgage Calculator'!$D$15/12,2),0))</f>
        <v>0</v>
      </c>
      <c r="N916" s="36">
        <f>IF(B916="","",1-K916/'Mortgage Calculator'!$D$6)</f>
        <v>0</v>
      </c>
    </row>
    <row r="917" spans="2:14">
      <c r="B917" s="30">
        <f>IF(B916="","",IF(K916&gt;0.005,B916+1,""))</f>
        <v>0</v>
      </c>
      <c r="C917" s="31">
        <f>IF(B917="","",EDATE('Mortgage Calculator'!$D$10,B917-1))</f>
        <v>0</v>
      </c>
      <c r="D917" s="30">
        <f>IF(B917="","",INT((B917-1)/12)+1)</f>
        <v>0</v>
      </c>
      <c r="E917" s="32">
        <f>IF(B917="","",K916)</f>
        <v>0</v>
      </c>
      <c r="F917" s="32">
        <f>IF(B917="","",IF(B917&gt;='Mortgage Calculator'!$D$22,E917+I917,MIN('Mortgage Calculator'!$D$23,E917+I917)))</f>
        <v>0</v>
      </c>
      <c r="G917" s="33"/>
      <c r="H917" s="32">
        <f>IF(B917="","",MAX(0,MIN('Mortgage Calculator'!$D$17+N(G917),E917+I917-F917)))</f>
        <v>0</v>
      </c>
      <c r="I917" s="32">
        <f>IF(B917="","",ROUND(E917*'Mortgage Calculator'!$D$8/12,2))</f>
        <v>0</v>
      </c>
      <c r="J917" s="32">
        <f>IF(B917="","",F917+H917-I917)</f>
        <v>0</v>
      </c>
      <c r="K917" s="34">
        <f>IF(B917="","",ROUND(E917-J917,2))</f>
        <v>0</v>
      </c>
      <c r="L917" s="35">
        <f>IF(B917="","",L916+I917)</f>
        <v>0</v>
      </c>
      <c r="M917" s="32">
        <f>IF(B917="","",IF(AND('Mortgage Calculator'!$D$21/'Mortgage Calculator'!$D$6&gt;0.8,E917/'Mortgage Calculator'!$D$6&gt;0.78),ROUND('Mortgage Calculator'!$D$21*'Mortgage Calculator'!$D$15/12,2),0))</f>
        <v>0</v>
      </c>
      <c r="N917" s="36">
        <f>IF(B917="","",1-K917/'Mortgage Calculator'!$D$6)</f>
        <v>0</v>
      </c>
    </row>
    <row r="918" spans="2:14">
      <c r="B918" s="30">
        <f>IF(B917="","",IF(K917&gt;0.005,B917+1,""))</f>
        <v>0</v>
      </c>
      <c r="C918" s="31">
        <f>IF(B918="","",EDATE('Mortgage Calculator'!$D$10,B918-1))</f>
        <v>0</v>
      </c>
      <c r="D918" s="30">
        <f>IF(B918="","",INT((B918-1)/12)+1)</f>
        <v>0</v>
      </c>
      <c r="E918" s="32">
        <f>IF(B918="","",K917)</f>
        <v>0</v>
      </c>
      <c r="F918" s="32">
        <f>IF(B918="","",IF(B918&gt;='Mortgage Calculator'!$D$22,E918+I918,MIN('Mortgage Calculator'!$D$23,E918+I918)))</f>
        <v>0</v>
      </c>
      <c r="G918" s="33"/>
      <c r="H918" s="32">
        <f>IF(B918="","",MAX(0,MIN('Mortgage Calculator'!$D$17+N(G918),E918+I918-F918)))</f>
        <v>0</v>
      </c>
      <c r="I918" s="32">
        <f>IF(B918="","",ROUND(E918*'Mortgage Calculator'!$D$8/12,2))</f>
        <v>0</v>
      </c>
      <c r="J918" s="32">
        <f>IF(B918="","",F918+H918-I918)</f>
        <v>0</v>
      </c>
      <c r="K918" s="34">
        <f>IF(B918="","",ROUND(E918-J918,2))</f>
        <v>0</v>
      </c>
      <c r="L918" s="35">
        <f>IF(B918="","",L917+I918)</f>
        <v>0</v>
      </c>
      <c r="M918" s="32">
        <f>IF(B918="","",IF(AND('Mortgage Calculator'!$D$21/'Mortgage Calculator'!$D$6&gt;0.8,E918/'Mortgage Calculator'!$D$6&gt;0.78),ROUND('Mortgage Calculator'!$D$21*'Mortgage Calculator'!$D$15/12,2),0))</f>
        <v>0</v>
      </c>
      <c r="N918" s="36">
        <f>IF(B918="","",1-K918/'Mortgage Calculator'!$D$6)</f>
        <v>0</v>
      </c>
    </row>
    <row r="919" spans="2:14">
      <c r="B919" s="30">
        <f>IF(B918="","",IF(K918&gt;0.005,B918+1,""))</f>
        <v>0</v>
      </c>
      <c r="C919" s="31">
        <f>IF(B919="","",EDATE('Mortgage Calculator'!$D$10,B919-1))</f>
        <v>0</v>
      </c>
      <c r="D919" s="30">
        <f>IF(B919="","",INT((B919-1)/12)+1)</f>
        <v>0</v>
      </c>
      <c r="E919" s="32">
        <f>IF(B919="","",K918)</f>
        <v>0</v>
      </c>
      <c r="F919" s="32">
        <f>IF(B919="","",IF(B919&gt;='Mortgage Calculator'!$D$22,E919+I919,MIN('Mortgage Calculator'!$D$23,E919+I919)))</f>
        <v>0</v>
      </c>
      <c r="G919" s="33"/>
      <c r="H919" s="32">
        <f>IF(B919="","",MAX(0,MIN('Mortgage Calculator'!$D$17+N(G919),E919+I919-F919)))</f>
        <v>0</v>
      </c>
      <c r="I919" s="32">
        <f>IF(B919="","",ROUND(E919*'Mortgage Calculator'!$D$8/12,2))</f>
        <v>0</v>
      </c>
      <c r="J919" s="32">
        <f>IF(B919="","",F919+H919-I919)</f>
        <v>0</v>
      </c>
      <c r="K919" s="34">
        <f>IF(B919="","",ROUND(E919-J919,2))</f>
        <v>0</v>
      </c>
      <c r="L919" s="35">
        <f>IF(B919="","",L918+I919)</f>
        <v>0</v>
      </c>
      <c r="M919" s="32">
        <f>IF(B919="","",IF(AND('Mortgage Calculator'!$D$21/'Mortgage Calculator'!$D$6&gt;0.8,E919/'Mortgage Calculator'!$D$6&gt;0.78),ROUND('Mortgage Calculator'!$D$21*'Mortgage Calculator'!$D$15/12,2),0))</f>
        <v>0</v>
      </c>
      <c r="N919" s="36">
        <f>IF(B919="","",1-K919/'Mortgage Calculator'!$D$6)</f>
        <v>0</v>
      </c>
    </row>
    <row r="920" spans="2:14">
      <c r="B920" s="30">
        <f>IF(B919="","",IF(K919&gt;0.005,B919+1,""))</f>
        <v>0</v>
      </c>
      <c r="C920" s="31">
        <f>IF(B920="","",EDATE('Mortgage Calculator'!$D$10,B920-1))</f>
        <v>0</v>
      </c>
      <c r="D920" s="30">
        <f>IF(B920="","",INT((B920-1)/12)+1)</f>
        <v>0</v>
      </c>
      <c r="E920" s="32">
        <f>IF(B920="","",K919)</f>
        <v>0</v>
      </c>
      <c r="F920" s="32">
        <f>IF(B920="","",IF(B920&gt;='Mortgage Calculator'!$D$22,E920+I920,MIN('Mortgage Calculator'!$D$23,E920+I920)))</f>
        <v>0</v>
      </c>
      <c r="G920" s="33"/>
      <c r="H920" s="32">
        <f>IF(B920="","",MAX(0,MIN('Mortgage Calculator'!$D$17+N(G920),E920+I920-F920)))</f>
        <v>0</v>
      </c>
      <c r="I920" s="32">
        <f>IF(B920="","",ROUND(E920*'Mortgage Calculator'!$D$8/12,2))</f>
        <v>0</v>
      </c>
      <c r="J920" s="32">
        <f>IF(B920="","",F920+H920-I920)</f>
        <v>0</v>
      </c>
      <c r="K920" s="34">
        <f>IF(B920="","",ROUND(E920-J920,2))</f>
        <v>0</v>
      </c>
      <c r="L920" s="35">
        <f>IF(B920="","",L919+I920)</f>
        <v>0</v>
      </c>
      <c r="M920" s="32">
        <f>IF(B920="","",IF(AND('Mortgage Calculator'!$D$21/'Mortgage Calculator'!$D$6&gt;0.8,E920/'Mortgage Calculator'!$D$6&gt;0.78),ROUND('Mortgage Calculator'!$D$21*'Mortgage Calculator'!$D$15/12,2),0))</f>
        <v>0</v>
      </c>
      <c r="N920" s="36">
        <f>IF(B920="","",1-K920/'Mortgage Calculator'!$D$6)</f>
        <v>0</v>
      </c>
    </row>
    <row r="921" spans="2:14">
      <c r="B921" s="30">
        <f>IF(B920="","",IF(K920&gt;0.005,B920+1,""))</f>
        <v>0</v>
      </c>
      <c r="C921" s="31">
        <f>IF(B921="","",EDATE('Mortgage Calculator'!$D$10,B921-1))</f>
        <v>0</v>
      </c>
      <c r="D921" s="30">
        <f>IF(B921="","",INT((B921-1)/12)+1)</f>
        <v>0</v>
      </c>
      <c r="E921" s="32">
        <f>IF(B921="","",K920)</f>
        <v>0</v>
      </c>
      <c r="F921" s="32">
        <f>IF(B921="","",IF(B921&gt;='Mortgage Calculator'!$D$22,E921+I921,MIN('Mortgage Calculator'!$D$23,E921+I921)))</f>
        <v>0</v>
      </c>
      <c r="G921" s="33"/>
      <c r="H921" s="32">
        <f>IF(B921="","",MAX(0,MIN('Mortgage Calculator'!$D$17+N(G921),E921+I921-F921)))</f>
        <v>0</v>
      </c>
      <c r="I921" s="32">
        <f>IF(B921="","",ROUND(E921*'Mortgage Calculator'!$D$8/12,2))</f>
        <v>0</v>
      </c>
      <c r="J921" s="32">
        <f>IF(B921="","",F921+H921-I921)</f>
        <v>0</v>
      </c>
      <c r="K921" s="34">
        <f>IF(B921="","",ROUND(E921-J921,2))</f>
        <v>0</v>
      </c>
      <c r="L921" s="35">
        <f>IF(B921="","",L920+I921)</f>
        <v>0</v>
      </c>
      <c r="M921" s="32">
        <f>IF(B921="","",IF(AND('Mortgage Calculator'!$D$21/'Mortgage Calculator'!$D$6&gt;0.8,E921/'Mortgage Calculator'!$D$6&gt;0.78),ROUND('Mortgage Calculator'!$D$21*'Mortgage Calculator'!$D$15/12,2),0))</f>
        <v>0</v>
      </c>
      <c r="N921" s="36">
        <f>IF(B921="","",1-K921/'Mortgage Calculator'!$D$6)</f>
        <v>0</v>
      </c>
    </row>
    <row r="922" spans="2:14">
      <c r="B922" s="30">
        <f>IF(B921="","",IF(K921&gt;0.005,B921+1,""))</f>
        <v>0</v>
      </c>
      <c r="C922" s="31">
        <f>IF(B922="","",EDATE('Mortgage Calculator'!$D$10,B922-1))</f>
        <v>0</v>
      </c>
      <c r="D922" s="30">
        <f>IF(B922="","",INT((B922-1)/12)+1)</f>
        <v>0</v>
      </c>
      <c r="E922" s="32">
        <f>IF(B922="","",K921)</f>
        <v>0</v>
      </c>
      <c r="F922" s="32">
        <f>IF(B922="","",IF(B922&gt;='Mortgage Calculator'!$D$22,E922+I922,MIN('Mortgage Calculator'!$D$23,E922+I922)))</f>
        <v>0</v>
      </c>
      <c r="G922" s="33"/>
      <c r="H922" s="32">
        <f>IF(B922="","",MAX(0,MIN('Mortgage Calculator'!$D$17+N(G922),E922+I922-F922)))</f>
        <v>0</v>
      </c>
      <c r="I922" s="32">
        <f>IF(B922="","",ROUND(E922*'Mortgage Calculator'!$D$8/12,2))</f>
        <v>0</v>
      </c>
      <c r="J922" s="32">
        <f>IF(B922="","",F922+H922-I922)</f>
        <v>0</v>
      </c>
      <c r="K922" s="34">
        <f>IF(B922="","",ROUND(E922-J922,2))</f>
        <v>0</v>
      </c>
      <c r="L922" s="35">
        <f>IF(B922="","",L921+I922)</f>
        <v>0</v>
      </c>
      <c r="M922" s="32">
        <f>IF(B922="","",IF(AND('Mortgage Calculator'!$D$21/'Mortgage Calculator'!$D$6&gt;0.8,E922/'Mortgage Calculator'!$D$6&gt;0.78),ROUND('Mortgage Calculator'!$D$21*'Mortgage Calculator'!$D$15/12,2),0))</f>
        <v>0</v>
      </c>
      <c r="N922" s="36">
        <f>IF(B922="","",1-K922/'Mortgage Calculator'!$D$6)</f>
        <v>0</v>
      </c>
    </row>
    <row r="923" spans="2:14">
      <c r="B923" s="30">
        <f>IF(B922="","",IF(K922&gt;0.005,B922+1,""))</f>
        <v>0</v>
      </c>
      <c r="C923" s="31">
        <f>IF(B923="","",EDATE('Mortgage Calculator'!$D$10,B923-1))</f>
        <v>0</v>
      </c>
      <c r="D923" s="30">
        <f>IF(B923="","",INT((B923-1)/12)+1)</f>
        <v>0</v>
      </c>
      <c r="E923" s="32">
        <f>IF(B923="","",K922)</f>
        <v>0</v>
      </c>
      <c r="F923" s="32">
        <f>IF(B923="","",IF(B923&gt;='Mortgage Calculator'!$D$22,E923+I923,MIN('Mortgage Calculator'!$D$23,E923+I923)))</f>
        <v>0</v>
      </c>
      <c r="G923" s="33"/>
      <c r="H923" s="32">
        <f>IF(B923="","",MAX(0,MIN('Mortgage Calculator'!$D$17+N(G923),E923+I923-F923)))</f>
        <v>0</v>
      </c>
      <c r="I923" s="32">
        <f>IF(B923="","",ROUND(E923*'Mortgage Calculator'!$D$8/12,2))</f>
        <v>0</v>
      </c>
      <c r="J923" s="32">
        <f>IF(B923="","",F923+H923-I923)</f>
        <v>0</v>
      </c>
      <c r="K923" s="34">
        <f>IF(B923="","",ROUND(E923-J923,2))</f>
        <v>0</v>
      </c>
      <c r="L923" s="35">
        <f>IF(B923="","",L922+I923)</f>
        <v>0</v>
      </c>
      <c r="M923" s="32">
        <f>IF(B923="","",IF(AND('Mortgage Calculator'!$D$21/'Mortgage Calculator'!$D$6&gt;0.8,E923/'Mortgage Calculator'!$D$6&gt;0.78),ROUND('Mortgage Calculator'!$D$21*'Mortgage Calculator'!$D$15/12,2),0))</f>
        <v>0</v>
      </c>
      <c r="N923" s="36">
        <f>IF(B923="","",1-K923/'Mortgage Calculator'!$D$6)</f>
        <v>0</v>
      </c>
    </row>
    <row r="924" spans="2:14">
      <c r="B924" s="30">
        <f>IF(B923="","",IF(K923&gt;0.005,B923+1,""))</f>
        <v>0</v>
      </c>
      <c r="C924" s="31">
        <f>IF(B924="","",EDATE('Mortgage Calculator'!$D$10,B924-1))</f>
        <v>0</v>
      </c>
      <c r="D924" s="30">
        <f>IF(B924="","",INT((B924-1)/12)+1)</f>
        <v>0</v>
      </c>
      <c r="E924" s="32">
        <f>IF(B924="","",K923)</f>
        <v>0</v>
      </c>
      <c r="F924" s="32">
        <f>IF(B924="","",IF(B924&gt;='Mortgage Calculator'!$D$22,E924+I924,MIN('Mortgage Calculator'!$D$23,E924+I924)))</f>
        <v>0</v>
      </c>
      <c r="G924" s="33"/>
      <c r="H924" s="32">
        <f>IF(B924="","",MAX(0,MIN('Mortgage Calculator'!$D$17+N(G924),E924+I924-F924)))</f>
        <v>0</v>
      </c>
      <c r="I924" s="32">
        <f>IF(B924="","",ROUND(E924*'Mortgage Calculator'!$D$8/12,2))</f>
        <v>0</v>
      </c>
      <c r="J924" s="32">
        <f>IF(B924="","",F924+H924-I924)</f>
        <v>0</v>
      </c>
      <c r="K924" s="34">
        <f>IF(B924="","",ROUND(E924-J924,2))</f>
        <v>0</v>
      </c>
      <c r="L924" s="35">
        <f>IF(B924="","",L923+I924)</f>
        <v>0</v>
      </c>
      <c r="M924" s="32">
        <f>IF(B924="","",IF(AND('Mortgage Calculator'!$D$21/'Mortgage Calculator'!$D$6&gt;0.8,E924/'Mortgage Calculator'!$D$6&gt;0.78),ROUND('Mortgage Calculator'!$D$21*'Mortgage Calculator'!$D$15/12,2),0))</f>
        <v>0</v>
      </c>
      <c r="N924" s="36">
        <f>IF(B924="","",1-K924/'Mortgage Calculator'!$D$6)</f>
        <v>0</v>
      </c>
    </row>
    <row r="925" spans="2:14">
      <c r="B925" s="30">
        <f>IF(B924="","",IF(K924&gt;0.005,B924+1,""))</f>
        <v>0</v>
      </c>
      <c r="C925" s="31">
        <f>IF(B925="","",EDATE('Mortgage Calculator'!$D$10,B925-1))</f>
        <v>0</v>
      </c>
      <c r="D925" s="30">
        <f>IF(B925="","",INT((B925-1)/12)+1)</f>
        <v>0</v>
      </c>
      <c r="E925" s="32">
        <f>IF(B925="","",K924)</f>
        <v>0</v>
      </c>
      <c r="F925" s="32">
        <f>IF(B925="","",IF(B925&gt;='Mortgage Calculator'!$D$22,E925+I925,MIN('Mortgage Calculator'!$D$23,E925+I925)))</f>
        <v>0</v>
      </c>
      <c r="G925" s="33"/>
      <c r="H925" s="32">
        <f>IF(B925="","",MAX(0,MIN('Mortgage Calculator'!$D$17+N(G925),E925+I925-F925)))</f>
        <v>0</v>
      </c>
      <c r="I925" s="32">
        <f>IF(B925="","",ROUND(E925*'Mortgage Calculator'!$D$8/12,2))</f>
        <v>0</v>
      </c>
      <c r="J925" s="32">
        <f>IF(B925="","",F925+H925-I925)</f>
        <v>0</v>
      </c>
      <c r="K925" s="34">
        <f>IF(B925="","",ROUND(E925-J925,2))</f>
        <v>0</v>
      </c>
      <c r="L925" s="35">
        <f>IF(B925="","",L924+I925)</f>
        <v>0</v>
      </c>
      <c r="M925" s="32">
        <f>IF(B925="","",IF(AND('Mortgage Calculator'!$D$21/'Mortgage Calculator'!$D$6&gt;0.8,E925/'Mortgage Calculator'!$D$6&gt;0.78),ROUND('Mortgage Calculator'!$D$21*'Mortgage Calculator'!$D$15/12,2),0))</f>
        <v>0</v>
      </c>
      <c r="N925" s="36">
        <f>IF(B925="","",1-K925/'Mortgage Calculator'!$D$6)</f>
        <v>0</v>
      </c>
    </row>
    <row r="926" spans="2:14">
      <c r="B926" s="30">
        <f>IF(B925="","",IF(K925&gt;0.005,B925+1,""))</f>
        <v>0</v>
      </c>
      <c r="C926" s="31">
        <f>IF(B926="","",EDATE('Mortgage Calculator'!$D$10,B926-1))</f>
        <v>0</v>
      </c>
      <c r="D926" s="30">
        <f>IF(B926="","",INT((B926-1)/12)+1)</f>
        <v>0</v>
      </c>
      <c r="E926" s="32">
        <f>IF(B926="","",K925)</f>
        <v>0</v>
      </c>
      <c r="F926" s="32">
        <f>IF(B926="","",IF(B926&gt;='Mortgage Calculator'!$D$22,E926+I926,MIN('Mortgage Calculator'!$D$23,E926+I926)))</f>
        <v>0</v>
      </c>
      <c r="G926" s="33"/>
      <c r="H926" s="32">
        <f>IF(B926="","",MAX(0,MIN('Mortgage Calculator'!$D$17+N(G926),E926+I926-F926)))</f>
        <v>0</v>
      </c>
      <c r="I926" s="32">
        <f>IF(B926="","",ROUND(E926*'Mortgage Calculator'!$D$8/12,2))</f>
        <v>0</v>
      </c>
      <c r="J926" s="32">
        <f>IF(B926="","",F926+H926-I926)</f>
        <v>0</v>
      </c>
      <c r="K926" s="34">
        <f>IF(B926="","",ROUND(E926-J926,2))</f>
        <v>0</v>
      </c>
      <c r="L926" s="35">
        <f>IF(B926="","",L925+I926)</f>
        <v>0</v>
      </c>
      <c r="M926" s="32">
        <f>IF(B926="","",IF(AND('Mortgage Calculator'!$D$21/'Mortgage Calculator'!$D$6&gt;0.8,E926/'Mortgage Calculator'!$D$6&gt;0.78),ROUND('Mortgage Calculator'!$D$21*'Mortgage Calculator'!$D$15/12,2),0))</f>
        <v>0</v>
      </c>
      <c r="N926" s="36">
        <f>IF(B926="","",1-K926/'Mortgage Calculator'!$D$6)</f>
        <v>0</v>
      </c>
    </row>
    <row r="927" spans="2:14">
      <c r="B927" s="30">
        <f>IF(B926="","",IF(K926&gt;0.005,B926+1,""))</f>
        <v>0</v>
      </c>
      <c r="C927" s="31">
        <f>IF(B927="","",EDATE('Mortgage Calculator'!$D$10,B927-1))</f>
        <v>0</v>
      </c>
      <c r="D927" s="30">
        <f>IF(B927="","",INT((B927-1)/12)+1)</f>
        <v>0</v>
      </c>
      <c r="E927" s="32">
        <f>IF(B927="","",K926)</f>
        <v>0</v>
      </c>
      <c r="F927" s="32">
        <f>IF(B927="","",IF(B927&gt;='Mortgage Calculator'!$D$22,E927+I927,MIN('Mortgage Calculator'!$D$23,E927+I927)))</f>
        <v>0</v>
      </c>
      <c r="G927" s="33"/>
      <c r="H927" s="32">
        <f>IF(B927="","",MAX(0,MIN('Mortgage Calculator'!$D$17+N(G927),E927+I927-F927)))</f>
        <v>0</v>
      </c>
      <c r="I927" s="32">
        <f>IF(B927="","",ROUND(E927*'Mortgage Calculator'!$D$8/12,2))</f>
        <v>0</v>
      </c>
      <c r="J927" s="32">
        <f>IF(B927="","",F927+H927-I927)</f>
        <v>0</v>
      </c>
      <c r="K927" s="34">
        <f>IF(B927="","",ROUND(E927-J927,2))</f>
        <v>0</v>
      </c>
      <c r="L927" s="35">
        <f>IF(B927="","",L926+I927)</f>
        <v>0</v>
      </c>
      <c r="M927" s="32">
        <f>IF(B927="","",IF(AND('Mortgage Calculator'!$D$21/'Mortgage Calculator'!$D$6&gt;0.8,E927/'Mortgage Calculator'!$D$6&gt;0.78),ROUND('Mortgage Calculator'!$D$21*'Mortgage Calculator'!$D$15/12,2),0))</f>
        <v>0</v>
      </c>
      <c r="N927" s="36">
        <f>IF(B927="","",1-K927/'Mortgage Calculator'!$D$6)</f>
        <v>0</v>
      </c>
    </row>
    <row r="928" spans="2:14">
      <c r="B928" s="30">
        <f>IF(B927="","",IF(K927&gt;0.005,B927+1,""))</f>
        <v>0</v>
      </c>
      <c r="C928" s="31">
        <f>IF(B928="","",EDATE('Mortgage Calculator'!$D$10,B928-1))</f>
        <v>0</v>
      </c>
      <c r="D928" s="30">
        <f>IF(B928="","",INT((B928-1)/12)+1)</f>
        <v>0</v>
      </c>
      <c r="E928" s="32">
        <f>IF(B928="","",K927)</f>
        <v>0</v>
      </c>
      <c r="F928" s="32">
        <f>IF(B928="","",IF(B928&gt;='Mortgage Calculator'!$D$22,E928+I928,MIN('Mortgage Calculator'!$D$23,E928+I928)))</f>
        <v>0</v>
      </c>
      <c r="G928" s="33"/>
      <c r="H928" s="32">
        <f>IF(B928="","",MAX(0,MIN('Mortgage Calculator'!$D$17+N(G928),E928+I928-F928)))</f>
        <v>0</v>
      </c>
      <c r="I928" s="32">
        <f>IF(B928="","",ROUND(E928*'Mortgage Calculator'!$D$8/12,2))</f>
        <v>0</v>
      </c>
      <c r="J928" s="32">
        <f>IF(B928="","",F928+H928-I928)</f>
        <v>0</v>
      </c>
      <c r="K928" s="34">
        <f>IF(B928="","",ROUND(E928-J928,2))</f>
        <v>0</v>
      </c>
      <c r="L928" s="35">
        <f>IF(B928="","",L927+I928)</f>
        <v>0</v>
      </c>
      <c r="M928" s="32">
        <f>IF(B928="","",IF(AND('Mortgage Calculator'!$D$21/'Mortgage Calculator'!$D$6&gt;0.8,E928/'Mortgage Calculator'!$D$6&gt;0.78),ROUND('Mortgage Calculator'!$D$21*'Mortgage Calculator'!$D$15/12,2),0))</f>
        <v>0</v>
      </c>
      <c r="N928" s="36">
        <f>IF(B928="","",1-K928/'Mortgage Calculator'!$D$6)</f>
        <v>0</v>
      </c>
    </row>
    <row r="929" spans="2:14">
      <c r="B929" s="30">
        <f>IF(B928="","",IF(K928&gt;0.005,B928+1,""))</f>
        <v>0</v>
      </c>
      <c r="C929" s="31">
        <f>IF(B929="","",EDATE('Mortgage Calculator'!$D$10,B929-1))</f>
        <v>0</v>
      </c>
      <c r="D929" s="30">
        <f>IF(B929="","",INT((B929-1)/12)+1)</f>
        <v>0</v>
      </c>
      <c r="E929" s="32">
        <f>IF(B929="","",K928)</f>
        <v>0</v>
      </c>
      <c r="F929" s="32">
        <f>IF(B929="","",IF(B929&gt;='Mortgage Calculator'!$D$22,E929+I929,MIN('Mortgage Calculator'!$D$23,E929+I929)))</f>
        <v>0</v>
      </c>
      <c r="G929" s="33"/>
      <c r="H929" s="32">
        <f>IF(B929="","",MAX(0,MIN('Mortgage Calculator'!$D$17+N(G929),E929+I929-F929)))</f>
        <v>0</v>
      </c>
      <c r="I929" s="32">
        <f>IF(B929="","",ROUND(E929*'Mortgage Calculator'!$D$8/12,2))</f>
        <v>0</v>
      </c>
      <c r="J929" s="32">
        <f>IF(B929="","",F929+H929-I929)</f>
        <v>0</v>
      </c>
      <c r="K929" s="34">
        <f>IF(B929="","",ROUND(E929-J929,2))</f>
        <v>0</v>
      </c>
      <c r="L929" s="35">
        <f>IF(B929="","",L928+I929)</f>
        <v>0</v>
      </c>
      <c r="M929" s="32">
        <f>IF(B929="","",IF(AND('Mortgage Calculator'!$D$21/'Mortgage Calculator'!$D$6&gt;0.8,E929/'Mortgage Calculator'!$D$6&gt;0.78),ROUND('Mortgage Calculator'!$D$21*'Mortgage Calculator'!$D$15/12,2),0))</f>
        <v>0</v>
      </c>
      <c r="N929" s="36">
        <f>IF(B929="","",1-K929/'Mortgage Calculator'!$D$6)</f>
        <v>0</v>
      </c>
    </row>
    <row r="930" spans="2:14">
      <c r="B930" s="30">
        <f>IF(B929="","",IF(K929&gt;0.005,B929+1,""))</f>
        <v>0</v>
      </c>
      <c r="C930" s="31">
        <f>IF(B930="","",EDATE('Mortgage Calculator'!$D$10,B930-1))</f>
        <v>0</v>
      </c>
      <c r="D930" s="30">
        <f>IF(B930="","",INT((B930-1)/12)+1)</f>
        <v>0</v>
      </c>
      <c r="E930" s="32">
        <f>IF(B930="","",K929)</f>
        <v>0</v>
      </c>
      <c r="F930" s="32">
        <f>IF(B930="","",IF(B930&gt;='Mortgage Calculator'!$D$22,E930+I930,MIN('Mortgage Calculator'!$D$23,E930+I930)))</f>
        <v>0</v>
      </c>
      <c r="G930" s="33"/>
      <c r="H930" s="32">
        <f>IF(B930="","",MAX(0,MIN('Mortgage Calculator'!$D$17+N(G930),E930+I930-F930)))</f>
        <v>0</v>
      </c>
      <c r="I930" s="32">
        <f>IF(B930="","",ROUND(E930*'Mortgage Calculator'!$D$8/12,2))</f>
        <v>0</v>
      </c>
      <c r="J930" s="32">
        <f>IF(B930="","",F930+H930-I930)</f>
        <v>0</v>
      </c>
      <c r="K930" s="34">
        <f>IF(B930="","",ROUND(E930-J930,2))</f>
        <v>0</v>
      </c>
      <c r="L930" s="35">
        <f>IF(B930="","",L929+I930)</f>
        <v>0</v>
      </c>
      <c r="M930" s="32">
        <f>IF(B930="","",IF(AND('Mortgage Calculator'!$D$21/'Mortgage Calculator'!$D$6&gt;0.8,E930/'Mortgage Calculator'!$D$6&gt;0.78),ROUND('Mortgage Calculator'!$D$21*'Mortgage Calculator'!$D$15/12,2),0))</f>
        <v>0</v>
      </c>
      <c r="N930" s="36">
        <f>IF(B930="","",1-K930/'Mortgage Calculator'!$D$6)</f>
        <v>0</v>
      </c>
    </row>
    <row r="931" spans="2:14">
      <c r="B931" s="30">
        <f>IF(B930="","",IF(K930&gt;0.005,B930+1,""))</f>
        <v>0</v>
      </c>
      <c r="C931" s="31">
        <f>IF(B931="","",EDATE('Mortgage Calculator'!$D$10,B931-1))</f>
        <v>0</v>
      </c>
      <c r="D931" s="30">
        <f>IF(B931="","",INT((B931-1)/12)+1)</f>
        <v>0</v>
      </c>
      <c r="E931" s="32">
        <f>IF(B931="","",K930)</f>
        <v>0</v>
      </c>
      <c r="F931" s="32">
        <f>IF(B931="","",IF(B931&gt;='Mortgage Calculator'!$D$22,E931+I931,MIN('Mortgage Calculator'!$D$23,E931+I931)))</f>
        <v>0</v>
      </c>
      <c r="G931" s="33"/>
      <c r="H931" s="32">
        <f>IF(B931="","",MAX(0,MIN('Mortgage Calculator'!$D$17+N(G931),E931+I931-F931)))</f>
        <v>0</v>
      </c>
      <c r="I931" s="32">
        <f>IF(B931="","",ROUND(E931*'Mortgage Calculator'!$D$8/12,2))</f>
        <v>0</v>
      </c>
      <c r="J931" s="32">
        <f>IF(B931="","",F931+H931-I931)</f>
        <v>0</v>
      </c>
      <c r="K931" s="34">
        <f>IF(B931="","",ROUND(E931-J931,2))</f>
        <v>0</v>
      </c>
      <c r="L931" s="35">
        <f>IF(B931="","",L930+I931)</f>
        <v>0</v>
      </c>
      <c r="M931" s="32">
        <f>IF(B931="","",IF(AND('Mortgage Calculator'!$D$21/'Mortgage Calculator'!$D$6&gt;0.8,E931/'Mortgage Calculator'!$D$6&gt;0.78),ROUND('Mortgage Calculator'!$D$21*'Mortgage Calculator'!$D$15/12,2),0))</f>
        <v>0</v>
      </c>
      <c r="N931" s="36">
        <f>IF(B931="","",1-K931/'Mortgage Calculator'!$D$6)</f>
        <v>0</v>
      </c>
    </row>
    <row r="932" spans="2:14">
      <c r="B932" s="30">
        <f>IF(B931="","",IF(K931&gt;0.005,B931+1,""))</f>
        <v>0</v>
      </c>
      <c r="C932" s="31">
        <f>IF(B932="","",EDATE('Mortgage Calculator'!$D$10,B932-1))</f>
        <v>0</v>
      </c>
      <c r="D932" s="30">
        <f>IF(B932="","",INT((B932-1)/12)+1)</f>
        <v>0</v>
      </c>
      <c r="E932" s="32">
        <f>IF(B932="","",K931)</f>
        <v>0</v>
      </c>
      <c r="F932" s="32">
        <f>IF(B932="","",IF(B932&gt;='Mortgage Calculator'!$D$22,E932+I932,MIN('Mortgage Calculator'!$D$23,E932+I932)))</f>
        <v>0</v>
      </c>
      <c r="G932" s="33"/>
      <c r="H932" s="32">
        <f>IF(B932="","",MAX(0,MIN('Mortgage Calculator'!$D$17+N(G932),E932+I932-F932)))</f>
        <v>0</v>
      </c>
      <c r="I932" s="32">
        <f>IF(B932="","",ROUND(E932*'Mortgage Calculator'!$D$8/12,2))</f>
        <v>0</v>
      </c>
      <c r="J932" s="32">
        <f>IF(B932="","",F932+H932-I932)</f>
        <v>0</v>
      </c>
      <c r="K932" s="34">
        <f>IF(B932="","",ROUND(E932-J932,2))</f>
        <v>0</v>
      </c>
      <c r="L932" s="35">
        <f>IF(B932="","",L931+I932)</f>
        <v>0</v>
      </c>
      <c r="M932" s="32">
        <f>IF(B932="","",IF(AND('Mortgage Calculator'!$D$21/'Mortgage Calculator'!$D$6&gt;0.8,E932/'Mortgage Calculator'!$D$6&gt;0.78),ROUND('Mortgage Calculator'!$D$21*'Mortgage Calculator'!$D$15/12,2),0))</f>
        <v>0</v>
      </c>
      <c r="N932" s="36">
        <f>IF(B932="","",1-K932/'Mortgage Calculator'!$D$6)</f>
        <v>0</v>
      </c>
    </row>
    <row r="933" spans="2:14">
      <c r="B933" s="30">
        <f>IF(B932="","",IF(K932&gt;0.005,B932+1,""))</f>
        <v>0</v>
      </c>
      <c r="C933" s="31">
        <f>IF(B933="","",EDATE('Mortgage Calculator'!$D$10,B933-1))</f>
        <v>0</v>
      </c>
      <c r="D933" s="30">
        <f>IF(B933="","",INT((B933-1)/12)+1)</f>
        <v>0</v>
      </c>
      <c r="E933" s="32">
        <f>IF(B933="","",K932)</f>
        <v>0</v>
      </c>
      <c r="F933" s="32">
        <f>IF(B933="","",IF(B933&gt;='Mortgage Calculator'!$D$22,E933+I933,MIN('Mortgage Calculator'!$D$23,E933+I933)))</f>
        <v>0</v>
      </c>
      <c r="G933" s="33"/>
      <c r="H933" s="32">
        <f>IF(B933="","",MAX(0,MIN('Mortgage Calculator'!$D$17+N(G933),E933+I933-F933)))</f>
        <v>0</v>
      </c>
      <c r="I933" s="32">
        <f>IF(B933="","",ROUND(E933*'Mortgage Calculator'!$D$8/12,2))</f>
        <v>0</v>
      </c>
      <c r="J933" s="32">
        <f>IF(B933="","",F933+H933-I933)</f>
        <v>0</v>
      </c>
      <c r="K933" s="34">
        <f>IF(B933="","",ROUND(E933-J933,2))</f>
        <v>0</v>
      </c>
      <c r="L933" s="35">
        <f>IF(B933="","",L932+I933)</f>
        <v>0</v>
      </c>
      <c r="M933" s="32">
        <f>IF(B933="","",IF(AND('Mortgage Calculator'!$D$21/'Mortgage Calculator'!$D$6&gt;0.8,E933/'Mortgage Calculator'!$D$6&gt;0.78),ROUND('Mortgage Calculator'!$D$21*'Mortgage Calculator'!$D$15/12,2),0))</f>
        <v>0</v>
      </c>
      <c r="N933" s="36">
        <f>IF(B933="","",1-K933/'Mortgage Calculator'!$D$6)</f>
        <v>0</v>
      </c>
    </row>
    <row r="934" spans="2:14">
      <c r="B934" s="30">
        <f>IF(B933="","",IF(K933&gt;0.005,B933+1,""))</f>
        <v>0</v>
      </c>
      <c r="C934" s="31">
        <f>IF(B934="","",EDATE('Mortgage Calculator'!$D$10,B934-1))</f>
        <v>0</v>
      </c>
      <c r="D934" s="30">
        <f>IF(B934="","",INT((B934-1)/12)+1)</f>
        <v>0</v>
      </c>
      <c r="E934" s="32">
        <f>IF(B934="","",K933)</f>
        <v>0</v>
      </c>
      <c r="F934" s="32">
        <f>IF(B934="","",IF(B934&gt;='Mortgage Calculator'!$D$22,E934+I934,MIN('Mortgage Calculator'!$D$23,E934+I934)))</f>
        <v>0</v>
      </c>
      <c r="G934" s="33"/>
      <c r="H934" s="32">
        <f>IF(B934="","",MAX(0,MIN('Mortgage Calculator'!$D$17+N(G934),E934+I934-F934)))</f>
        <v>0</v>
      </c>
      <c r="I934" s="32">
        <f>IF(B934="","",ROUND(E934*'Mortgage Calculator'!$D$8/12,2))</f>
        <v>0</v>
      </c>
      <c r="J934" s="32">
        <f>IF(B934="","",F934+H934-I934)</f>
        <v>0</v>
      </c>
      <c r="K934" s="34">
        <f>IF(B934="","",ROUND(E934-J934,2))</f>
        <v>0</v>
      </c>
      <c r="L934" s="35">
        <f>IF(B934="","",L933+I934)</f>
        <v>0</v>
      </c>
      <c r="M934" s="32">
        <f>IF(B934="","",IF(AND('Mortgage Calculator'!$D$21/'Mortgage Calculator'!$D$6&gt;0.8,E934/'Mortgage Calculator'!$D$6&gt;0.78),ROUND('Mortgage Calculator'!$D$21*'Mortgage Calculator'!$D$15/12,2),0))</f>
        <v>0</v>
      </c>
      <c r="N934" s="36">
        <f>IF(B934="","",1-K934/'Mortgage Calculator'!$D$6)</f>
        <v>0</v>
      </c>
    </row>
    <row r="935" spans="2:14">
      <c r="B935" s="30">
        <f>IF(B934="","",IF(K934&gt;0.005,B934+1,""))</f>
        <v>0</v>
      </c>
      <c r="C935" s="31">
        <f>IF(B935="","",EDATE('Mortgage Calculator'!$D$10,B935-1))</f>
        <v>0</v>
      </c>
      <c r="D935" s="30">
        <f>IF(B935="","",INT((B935-1)/12)+1)</f>
        <v>0</v>
      </c>
      <c r="E935" s="32">
        <f>IF(B935="","",K934)</f>
        <v>0</v>
      </c>
      <c r="F935" s="32">
        <f>IF(B935="","",IF(B935&gt;='Mortgage Calculator'!$D$22,E935+I935,MIN('Mortgage Calculator'!$D$23,E935+I935)))</f>
        <v>0</v>
      </c>
      <c r="G935" s="33"/>
      <c r="H935" s="32">
        <f>IF(B935="","",MAX(0,MIN('Mortgage Calculator'!$D$17+N(G935),E935+I935-F935)))</f>
        <v>0</v>
      </c>
      <c r="I935" s="32">
        <f>IF(B935="","",ROUND(E935*'Mortgage Calculator'!$D$8/12,2))</f>
        <v>0</v>
      </c>
      <c r="J935" s="32">
        <f>IF(B935="","",F935+H935-I935)</f>
        <v>0</v>
      </c>
      <c r="K935" s="34">
        <f>IF(B935="","",ROUND(E935-J935,2))</f>
        <v>0</v>
      </c>
      <c r="L935" s="35">
        <f>IF(B935="","",L934+I935)</f>
        <v>0</v>
      </c>
      <c r="M935" s="32">
        <f>IF(B935="","",IF(AND('Mortgage Calculator'!$D$21/'Mortgage Calculator'!$D$6&gt;0.8,E935/'Mortgage Calculator'!$D$6&gt;0.78),ROUND('Mortgage Calculator'!$D$21*'Mortgage Calculator'!$D$15/12,2),0))</f>
        <v>0</v>
      </c>
      <c r="N935" s="36">
        <f>IF(B935="","",1-K935/'Mortgage Calculator'!$D$6)</f>
        <v>0</v>
      </c>
    </row>
    <row r="936" spans="2:14">
      <c r="B936" s="30">
        <f>IF(B935="","",IF(K935&gt;0.005,B935+1,""))</f>
        <v>0</v>
      </c>
      <c r="C936" s="31">
        <f>IF(B936="","",EDATE('Mortgage Calculator'!$D$10,B936-1))</f>
        <v>0</v>
      </c>
      <c r="D936" s="30">
        <f>IF(B936="","",INT((B936-1)/12)+1)</f>
        <v>0</v>
      </c>
      <c r="E936" s="32">
        <f>IF(B936="","",K935)</f>
        <v>0</v>
      </c>
      <c r="F936" s="32">
        <f>IF(B936="","",IF(B936&gt;='Mortgage Calculator'!$D$22,E936+I936,MIN('Mortgage Calculator'!$D$23,E936+I936)))</f>
        <v>0</v>
      </c>
      <c r="G936" s="33"/>
      <c r="H936" s="32">
        <f>IF(B936="","",MAX(0,MIN('Mortgage Calculator'!$D$17+N(G936),E936+I936-F936)))</f>
        <v>0</v>
      </c>
      <c r="I936" s="32">
        <f>IF(B936="","",ROUND(E936*'Mortgage Calculator'!$D$8/12,2))</f>
        <v>0</v>
      </c>
      <c r="J936" s="32">
        <f>IF(B936="","",F936+H936-I936)</f>
        <v>0</v>
      </c>
      <c r="K936" s="34">
        <f>IF(B936="","",ROUND(E936-J936,2))</f>
        <v>0</v>
      </c>
      <c r="L936" s="35">
        <f>IF(B936="","",L935+I936)</f>
        <v>0</v>
      </c>
      <c r="M936" s="32">
        <f>IF(B936="","",IF(AND('Mortgage Calculator'!$D$21/'Mortgage Calculator'!$D$6&gt;0.8,E936/'Mortgage Calculator'!$D$6&gt;0.78),ROUND('Mortgage Calculator'!$D$21*'Mortgage Calculator'!$D$15/12,2),0))</f>
        <v>0</v>
      </c>
      <c r="N936" s="36">
        <f>IF(B936="","",1-K936/'Mortgage Calculator'!$D$6)</f>
        <v>0</v>
      </c>
    </row>
    <row r="937" spans="2:14">
      <c r="B937" s="30">
        <f>IF(B936="","",IF(K936&gt;0.005,B936+1,""))</f>
        <v>0</v>
      </c>
      <c r="C937" s="31">
        <f>IF(B937="","",EDATE('Mortgage Calculator'!$D$10,B937-1))</f>
        <v>0</v>
      </c>
      <c r="D937" s="30">
        <f>IF(B937="","",INT((B937-1)/12)+1)</f>
        <v>0</v>
      </c>
      <c r="E937" s="32">
        <f>IF(B937="","",K936)</f>
        <v>0</v>
      </c>
      <c r="F937" s="32">
        <f>IF(B937="","",IF(B937&gt;='Mortgage Calculator'!$D$22,E937+I937,MIN('Mortgage Calculator'!$D$23,E937+I937)))</f>
        <v>0</v>
      </c>
      <c r="G937" s="33"/>
      <c r="H937" s="32">
        <f>IF(B937="","",MAX(0,MIN('Mortgage Calculator'!$D$17+N(G937),E937+I937-F937)))</f>
        <v>0</v>
      </c>
      <c r="I937" s="32">
        <f>IF(B937="","",ROUND(E937*'Mortgage Calculator'!$D$8/12,2))</f>
        <v>0</v>
      </c>
      <c r="J937" s="32">
        <f>IF(B937="","",F937+H937-I937)</f>
        <v>0</v>
      </c>
      <c r="K937" s="34">
        <f>IF(B937="","",ROUND(E937-J937,2))</f>
        <v>0</v>
      </c>
      <c r="L937" s="35">
        <f>IF(B937="","",L936+I937)</f>
        <v>0</v>
      </c>
      <c r="M937" s="32">
        <f>IF(B937="","",IF(AND('Mortgage Calculator'!$D$21/'Mortgage Calculator'!$D$6&gt;0.8,E937/'Mortgage Calculator'!$D$6&gt;0.78),ROUND('Mortgage Calculator'!$D$21*'Mortgage Calculator'!$D$15/12,2),0))</f>
        <v>0</v>
      </c>
      <c r="N937" s="36">
        <f>IF(B937="","",1-K937/'Mortgage Calculator'!$D$6)</f>
        <v>0</v>
      </c>
    </row>
    <row r="938" spans="2:14">
      <c r="B938" s="30">
        <f>IF(B937="","",IF(K937&gt;0.005,B937+1,""))</f>
        <v>0</v>
      </c>
      <c r="C938" s="31">
        <f>IF(B938="","",EDATE('Mortgage Calculator'!$D$10,B938-1))</f>
        <v>0</v>
      </c>
      <c r="D938" s="30">
        <f>IF(B938="","",INT((B938-1)/12)+1)</f>
        <v>0</v>
      </c>
      <c r="E938" s="32">
        <f>IF(B938="","",K937)</f>
        <v>0</v>
      </c>
      <c r="F938" s="32">
        <f>IF(B938="","",IF(B938&gt;='Mortgage Calculator'!$D$22,E938+I938,MIN('Mortgage Calculator'!$D$23,E938+I938)))</f>
        <v>0</v>
      </c>
      <c r="G938" s="33"/>
      <c r="H938" s="32">
        <f>IF(B938="","",MAX(0,MIN('Mortgage Calculator'!$D$17+N(G938),E938+I938-F938)))</f>
        <v>0</v>
      </c>
      <c r="I938" s="32">
        <f>IF(B938="","",ROUND(E938*'Mortgage Calculator'!$D$8/12,2))</f>
        <v>0</v>
      </c>
      <c r="J938" s="32">
        <f>IF(B938="","",F938+H938-I938)</f>
        <v>0</v>
      </c>
      <c r="K938" s="34">
        <f>IF(B938="","",ROUND(E938-J938,2))</f>
        <v>0</v>
      </c>
      <c r="L938" s="35">
        <f>IF(B938="","",L937+I938)</f>
        <v>0</v>
      </c>
      <c r="M938" s="32">
        <f>IF(B938="","",IF(AND('Mortgage Calculator'!$D$21/'Mortgage Calculator'!$D$6&gt;0.8,E938/'Mortgage Calculator'!$D$6&gt;0.78),ROUND('Mortgage Calculator'!$D$21*'Mortgage Calculator'!$D$15/12,2),0))</f>
        <v>0</v>
      </c>
      <c r="N938" s="36">
        <f>IF(B938="","",1-K938/'Mortgage Calculator'!$D$6)</f>
        <v>0</v>
      </c>
    </row>
    <row r="939" spans="2:14">
      <c r="B939" s="30">
        <f>IF(B938="","",IF(K938&gt;0.005,B938+1,""))</f>
        <v>0</v>
      </c>
      <c r="C939" s="31">
        <f>IF(B939="","",EDATE('Mortgage Calculator'!$D$10,B939-1))</f>
        <v>0</v>
      </c>
      <c r="D939" s="30">
        <f>IF(B939="","",INT((B939-1)/12)+1)</f>
        <v>0</v>
      </c>
      <c r="E939" s="32">
        <f>IF(B939="","",K938)</f>
        <v>0</v>
      </c>
      <c r="F939" s="32">
        <f>IF(B939="","",IF(B939&gt;='Mortgage Calculator'!$D$22,E939+I939,MIN('Mortgage Calculator'!$D$23,E939+I939)))</f>
        <v>0</v>
      </c>
      <c r="G939" s="33"/>
      <c r="H939" s="32">
        <f>IF(B939="","",MAX(0,MIN('Mortgage Calculator'!$D$17+N(G939),E939+I939-F939)))</f>
        <v>0</v>
      </c>
      <c r="I939" s="32">
        <f>IF(B939="","",ROUND(E939*'Mortgage Calculator'!$D$8/12,2))</f>
        <v>0</v>
      </c>
      <c r="J939" s="32">
        <f>IF(B939="","",F939+H939-I939)</f>
        <v>0</v>
      </c>
      <c r="K939" s="34">
        <f>IF(B939="","",ROUND(E939-J939,2))</f>
        <v>0</v>
      </c>
      <c r="L939" s="35">
        <f>IF(B939="","",L938+I939)</f>
        <v>0</v>
      </c>
      <c r="M939" s="32">
        <f>IF(B939="","",IF(AND('Mortgage Calculator'!$D$21/'Mortgage Calculator'!$D$6&gt;0.8,E939/'Mortgage Calculator'!$D$6&gt;0.78),ROUND('Mortgage Calculator'!$D$21*'Mortgage Calculator'!$D$15/12,2),0))</f>
        <v>0</v>
      </c>
      <c r="N939" s="36">
        <f>IF(B939="","",1-K939/'Mortgage Calculator'!$D$6)</f>
        <v>0</v>
      </c>
    </row>
    <row r="940" spans="2:14">
      <c r="B940" s="30">
        <f>IF(B939="","",IF(K939&gt;0.005,B939+1,""))</f>
        <v>0</v>
      </c>
      <c r="C940" s="31">
        <f>IF(B940="","",EDATE('Mortgage Calculator'!$D$10,B940-1))</f>
        <v>0</v>
      </c>
      <c r="D940" s="30">
        <f>IF(B940="","",INT((B940-1)/12)+1)</f>
        <v>0</v>
      </c>
      <c r="E940" s="32">
        <f>IF(B940="","",K939)</f>
        <v>0</v>
      </c>
      <c r="F940" s="32">
        <f>IF(B940="","",IF(B940&gt;='Mortgage Calculator'!$D$22,E940+I940,MIN('Mortgage Calculator'!$D$23,E940+I940)))</f>
        <v>0</v>
      </c>
      <c r="G940" s="33"/>
      <c r="H940" s="32">
        <f>IF(B940="","",MAX(0,MIN('Mortgage Calculator'!$D$17+N(G940),E940+I940-F940)))</f>
        <v>0</v>
      </c>
      <c r="I940" s="32">
        <f>IF(B940="","",ROUND(E940*'Mortgage Calculator'!$D$8/12,2))</f>
        <v>0</v>
      </c>
      <c r="J940" s="32">
        <f>IF(B940="","",F940+H940-I940)</f>
        <v>0</v>
      </c>
      <c r="K940" s="34">
        <f>IF(B940="","",ROUND(E940-J940,2))</f>
        <v>0</v>
      </c>
      <c r="L940" s="35">
        <f>IF(B940="","",L939+I940)</f>
        <v>0</v>
      </c>
      <c r="M940" s="32">
        <f>IF(B940="","",IF(AND('Mortgage Calculator'!$D$21/'Mortgage Calculator'!$D$6&gt;0.8,E940/'Mortgage Calculator'!$D$6&gt;0.78),ROUND('Mortgage Calculator'!$D$21*'Mortgage Calculator'!$D$15/12,2),0))</f>
        <v>0</v>
      </c>
      <c r="N940" s="36">
        <f>IF(B940="","",1-K940/'Mortgage Calculator'!$D$6)</f>
        <v>0</v>
      </c>
    </row>
    <row r="941" spans="2:14">
      <c r="B941" s="30">
        <f>IF(B940="","",IF(K940&gt;0.005,B940+1,""))</f>
        <v>0</v>
      </c>
      <c r="C941" s="31">
        <f>IF(B941="","",EDATE('Mortgage Calculator'!$D$10,B941-1))</f>
        <v>0</v>
      </c>
      <c r="D941" s="30">
        <f>IF(B941="","",INT((B941-1)/12)+1)</f>
        <v>0</v>
      </c>
      <c r="E941" s="32">
        <f>IF(B941="","",K940)</f>
        <v>0</v>
      </c>
      <c r="F941" s="32">
        <f>IF(B941="","",IF(B941&gt;='Mortgage Calculator'!$D$22,E941+I941,MIN('Mortgage Calculator'!$D$23,E941+I941)))</f>
        <v>0</v>
      </c>
      <c r="G941" s="33"/>
      <c r="H941" s="32">
        <f>IF(B941="","",MAX(0,MIN('Mortgage Calculator'!$D$17+N(G941),E941+I941-F941)))</f>
        <v>0</v>
      </c>
      <c r="I941" s="32">
        <f>IF(B941="","",ROUND(E941*'Mortgage Calculator'!$D$8/12,2))</f>
        <v>0</v>
      </c>
      <c r="J941" s="32">
        <f>IF(B941="","",F941+H941-I941)</f>
        <v>0</v>
      </c>
      <c r="K941" s="34">
        <f>IF(B941="","",ROUND(E941-J941,2))</f>
        <v>0</v>
      </c>
      <c r="L941" s="35">
        <f>IF(B941="","",L940+I941)</f>
        <v>0</v>
      </c>
      <c r="M941" s="32">
        <f>IF(B941="","",IF(AND('Mortgage Calculator'!$D$21/'Mortgage Calculator'!$D$6&gt;0.8,E941/'Mortgage Calculator'!$D$6&gt;0.78),ROUND('Mortgage Calculator'!$D$21*'Mortgage Calculator'!$D$15/12,2),0))</f>
        <v>0</v>
      </c>
      <c r="N941" s="36">
        <f>IF(B941="","",1-K941/'Mortgage Calculator'!$D$6)</f>
        <v>0</v>
      </c>
    </row>
    <row r="942" spans="2:14">
      <c r="B942" s="30">
        <f>IF(B941="","",IF(K941&gt;0.005,B941+1,""))</f>
        <v>0</v>
      </c>
      <c r="C942" s="31">
        <f>IF(B942="","",EDATE('Mortgage Calculator'!$D$10,B942-1))</f>
        <v>0</v>
      </c>
      <c r="D942" s="30">
        <f>IF(B942="","",INT((B942-1)/12)+1)</f>
        <v>0</v>
      </c>
      <c r="E942" s="32">
        <f>IF(B942="","",K941)</f>
        <v>0</v>
      </c>
      <c r="F942" s="32">
        <f>IF(B942="","",IF(B942&gt;='Mortgage Calculator'!$D$22,E942+I942,MIN('Mortgage Calculator'!$D$23,E942+I942)))</f>
        <v>0</v>
      </c>
      <c r="G942" s="33"/>
      <c r="H942" s="32">
        <f>IF(B942="","",MAX(0,MIN('Mortgage Calculator'!$D$17+N(G942),E942+I942-F942)))</f>
        <v>0</v>
      </c>
      <c r="I942" s="32">
        <f>IF(B942="","",ROUND(E942*'Mortgage Calculator'!$D$8/12,2))</f>
        <v>0</v>
      </c>
      <c r="J942" s="32">
        <f>IF(B942="","",F942+H942-I942)</f>
        <v>0</v>
      </c>
      <c r="K942" s="34">
        <f>IF(B942="","",ROUND(E942-J942,2))</f>
        <v>0</v>
      </c>
      <c r="L942" s="35">
        <f>IF(B942="","",L941+I942)</f>
        <v>0</v>
      </c>
      <c r="M942" s="32">
        <f>IF(B942="","",IF(AND('Mortgage Calculator'!$D$21/'Mortgage Calculator'!$D$6&gt;0.8,E942/'Mortgage Calculator'!$D$6&gt;0.78),ROUND('Mortgage Calculator'!$D$21*'Mortgage Calculator'!$D$15/12,2),0))</f>
        <v>0</v>
      </c>
      <c r="N942" s="36">
        <f>IF(B942="","",1-K942/'Mortgage Calculator'!$D$6)</f>
        <v>0</v>
      </c>
    </row>
    <row r="943" spans="2:14">
      <c r="B943" s="30">
        <f>IF(B942="","",IF(K942&gt;0.005,B942+1,""))</f>
        <v>0</v>
      </c>
      <c r="C943" s="31">
        <f>IF(B943="","",EDATE('Mortgage Calculator'!$D$10,B943-1))</f>
        <v>0</v>
      </c>
      <c r="D943" s="30">
        <f>IF(B943="","",INT((B943-1)/12)+1)</f>
        <v>0</v>
      </c>
      <c r="E943" s="32">
        <f>IF(B943="","",K942)</f>
        <v>0</v>
      </c>
      <c r="F943" s="32">
        <f>IF(B943="","",IF(B943&gt;='Mortgage Calculator'!$D$22,E943+I943,MIN('Mortgage Calculator'!$D$23,E943+I943)))</f>
        <v>0</v>
      </c>
      <c r="G943" s="33"/>
      <c r="H943" s="32">
        <f>IF(B943="","",MAX(0,MIN('Mortgage Calculator'!$D$17+N(G943),E943+I943-F943)))</f>
        <v>0</v>
      </c>
      <c r="I943" s="32">
        <f>IF(B943="","",ROUND(E943*'Mortgage Calculator'!$D$8/12,2))</f>
        <v>0</v>
      </c>
      <c r="J943" s="32">
        <f>IF(B943="","",F943+H943-I943)</f>
        <v>0</v>
      </c>
      <c r="K943" s="34">
        <f>IF(B943="","",ROUND(E943-J943,2))</f>
        <v>0</v>
      </c>
      <c r="L943" s="35">
        <f>IF(B943="","",L942+I943)</f>
        <v>0</v>
      </c>
      <c r="M943" s="32">
        <f>IF(B943="","",IF(AND('Mortgage Calculator'!$D$21/'Mortgage Calculator'!$D$6&gt;0.8,E943/'Mortgage Calculator'!$D$6&gt;0.78),ROUND('Mortgage Calculator'!$D$21*'Mortgage Calculator'!$D$15/12,2),0))</f>
        <v>0</v>
      </c>
      <c r="N943" s="36">
        <f>IF(B943="","",1-K943/'Mortgage Calculator'!$D$6)</f>
        <v>0</v>
      </c>
    </row>
    <row r="944" spans="2:14">
      <c r="B944" s="30">
        <f>IF(B943="","",IF(K943&gt;0.005,B943+1,""))</f>
        <v>0</v>
      </c>
      <c r="C944" s="31">
        <f>IF(B944="","",EDATE('Mortgage Calculator'!$D$10,B944-1))</f>
        <v>0</v>
      </c>
      <c r="D944" s="30">
        <f>IF(B944="","",INT((B944-1)/12)+1)</f>
        <v>0</v>
      </c>
      <c r="E944" s="32">
        <f>IF(B944="","",K943)</f>
        <v>0</v>
      </c>
      <c r="F944" s="32">
        <f>IF(B944="","",IF(B944&gt;='Mortgage Calculator'!$D$22,E944+I944,MIN('Mortgage Calculator'!$D$23,E944+I944)))</f>
        <v>0</v>
      </c>
      <c r="G944" s="33"/>
      <c r="H944" s="32">
        <f>IF(B944="","",MAX(0,MIN('Mortgage Calculator'!$D$17+N(G944),E944+I944-F944)))</f>
        <v>0</v>
      </c>
      <c r="I944" s="32">
        <f>IF(B944="","",ROUND(E944*'Mortgage Calculator'!$D$8/12,2))</f>
        <v>0</v>
      </c>
      <c r="J944" s="32">
        <f>IF(B944="","",F944+H944-I944)</f>
        <v>0</v>
      </c>
      <c r="K944" s="34">
        <f>IF(B944="","",ROUND(E944-J944,2))</f>
        <v>0</v>
      </c>
      <c r="L944" s="35">
        <f>IF(B944="","",L943+I944)</f>
        <v>0</v>
      </c>
      <c r="M944" s="32">
        <f>IF(B944="","",IF(AND('Mortgage Calculator'!$D$21/'Mortgage Calculator'!$D$6&gt;0.8,E944/'Mortgage Calculator'!$D$6&gt;0.78),ROUND('Mortgage Calculator'!$D$21*'Mortgage Calculator'!$D$15/12,2),0))</f>
        <v>0</v>
      </c>
      <c r="N944" s="36">
        <f>IF(B944="","",1-K944/'Mortgage Calculator'!$D$6)</f>
        <v>0</v>
      </c>
    </row>
    <row r="945" spans="2:14">
      <c r="B945" s="30">
        <f>IF(B944="","",IF(K944&gt;0.005,B944+1,""))</f>
        <v>0</v>
      </c>
      <c r="C945" s="31">
        <f>IF(B945="","",EDATE('Mortgage Calculator'!$D$10,B945-1))</f>
        <v>0</v>
      </c>
      <c r="D945" s="30">
        <f>IF(B945="","",INT((B945-1)/12)+1)</f>
        <v>0</v>
      </c>
      <c r="E945" s="32">
        <f>IF(B945="","",K944)</f>
        <v>0</v>
      </c>
      <c r="F945" s="32">
        <f>IF(B945="","",IF(B945&gt;='Mortgage Calculator'!$D$22,E945+I945,MIN('Mortgage Calculator'!$D$23,E945+I945)))</f>
        <v>0</v>
      </c>
      <c r="G945" s="33"/>
      <c r="H945" s="32">
        <f>IF(B945="","",MAX(0,MIN('Mortgage Calculator'!$D$17+N(G945),E945+I945-F945)))</f>
        <v>0</v>
      </c>
      <c r="I945" s="32">
        <f>IF(B945="","",ROUND(E945*'Mortgage Calculator'!$D$8/12,2))</f>
        <v>0</v>
      </c>
      <c r="J945" s="32">
        <f>IF(B945="","",F945+H945-I945)</f>
        <v>0</v>
      </c>
      <c r="K945" s="34">
        <f>IF(B945="","",ROUND(E945-J945,2))</f>
        <v>0</v>
      </c>
      <c r="L945" s="35">
        <f>IF(B945="","",L944+I945)</f>
        <v>0</v>
      </c>
      <c r="M945" s="32">
        <f>IF(B945="","",IF(AND('Mortgage Calculator'!$D$21/'Mortgage Calculator'!$D$6&gt;0.8,E945/'Mortgage Calculator'!$D$6&gt;0.78),ROUND('Mortgage Calculator'!$D$21*'Mortgage Calculator'!$D$15/12,2),0))</f>
        <v>0</v>
      </c>
      <c r="N945" s="36">
        <f>IF(B945="","",1-K945/'Mortgage Calculator'!$D$6)</f>
        <v>0</v>
      </c>
    </row>
    <row r="946" spans="2:14">
      <c r="B946" s="30">
        <f>IF(B945="","",IF(K945&gt;0.005,B945+1,""))</f>
        <v>0</v>
      </c>
      <c r="C946" s="31">
        <f>IF(B946="","",EDATE('Mortgage Calculator'!$D$10,B946-1))</f>
        <v>0</v>
      </c>
      <c r="D946" s="30">
        <f>IF(B946="","",INT((B946-1)/12)+1)</f>
        <v>0</v>
      </c>
      <c r="E946" s="32">
        <f>IF(B946="","",K945)</f>
        <v>0</v>
      </c>
      <c r="F946" s="32">
        <f>IF(B946="","",IF(B946&gt;='Mortgage Calculator'!$D$22,E946+I946,MIN('Mortgage Calculator'!$D$23,E946+I946)))</f>
        <v>0</v>
      </c>
      <c r="G946" s="33"/>
      <c r="H946" s="32">
        <f>IF(B946="","",MAX(0,MIN('Mortgage Calculator'!$D$17+N(G946),E946+I946-F946)))</f>
        <v>0</v>
      </c>
      <c r="I946" s="32">
        <f>IF(B946="","",ROUND(E946*'Mortgage Calculator'!$D$8/12,2))</f>
        <v>0</v>
      </c>
      <c r="J946" s="32">
        <f>IF(B946="","",F946+H946-I946)</f>
        <v>0</v>
      </c>
      <c r="K946" s="34">
        <f>IF(B946="","",ROUND(E946-J946,2))</f>
        <v>0</v>
      </c>
      <c r="L946" s="35">
        <f>IF(B946="","",L945+I946)</f>
        <v>0</v>
      </c>
      <c r="M946" s="32">
        <f>IF(B946="","",IF(AND('Mortgage Calculator'!$D$21/'Mortgage Calculator'!$D$6&gt;0.8,E946/'Mortgage Calculator'!$D$6&gt;0.78),ROUND('Mortgage Calculator'!$D$21*'Mortgage Calculator'!$D$15/12,2),0))</f>
        <v>0</v>
      </c>
      <c r="N946" s="36">
        <f>IF(B946="","",1-K946/'Mortgage Calculator'!$D$6)</f>
        <v>0</v>
      </c>
    </row>
    <row r="947" spans="2:14">
      <c r="B947" s="30">
        <f>IF(B946="","",IF(K946&gt;0.005,B946+1,""))</f>
        <v>0</v>
      </c>
      <c r="C947" s="31">
        <f>IF(B947="","",EDATE('Mortgage Calculator'!$D$10,B947-1))</f>
        <v>0</v>
      </c>
      <c r="D947" s="30">
        <f>IF(B947="","",INT((B947-1)/12)+1)</f>
        <v>0</v>
      </c>
      <c r="E947" s="32">
        <f>IF(B947="","",K946)</f>
        <v>0</v>
      </c>
      <c r="F947" s="32">
        <f>IF(B947="","",IF(B947&gt;='Mortgage Calculator'!$D$22,E947+I947,MIN('Mortgage Calculator'!$D$23,E947+I947)))</f>
        <v>0</v>
      </c>
      <c r="G947" s="33"/>
      <c r="H947" s="32">
        <f>IF(B947="","",MAX(0,MIN('Mortgage Calculator'!$D$17+N(G947),E947+I947-F947)))</f>
        <v>0</v>
      </c>
      <c r="I947" s="32">
        <f>IF(B947="","",ROUND(E947*'Mortgage Calculator'!$D$8/12,2))</f>
        <v>0</v>
      </c>
      <c r="J947" s="32">
        <f>IF(B947="","",F947+H947-I947)</f>
        <v>0</v>
      </c>
      <c r="K947" s="34">
        <f>IF(B947="","",ROUND(E947-J947,2))</f>
        <v>0</v>
      </c>
      <c r="L947" s="35">
        <f>IF(B947="","",L946+I947)</f>
        <v>0</v>
      </c>
      <c r="M947" s="32">
        <f>IF(B947="","",IF(AND('Mortgage Calculator'!$D$21/'Mortgage Calculator'!$D$6&gt;0.8,E947/'Mortgage Calculator'!$D$6&gt;0.78),ROUND('Mortgage Calculator'!$D$21*'Mortgage Calculator'!$D$15/12,2),0))</f>
        <v>0</v>
      </c>
      <c r="N947" s="36">
        <f>IF(B947="","",1-K947/'Mortgage Calculator'!$D$6)</f>
        <v>0</v>
      </c>
    </row>
    <row r="948" spans="2:14">
      <c r="B948" s="30">
        <f>IF(B947="","",IF(K947&gt;0.005,B947+1,""))</f>
        <v>0</v>
      </c>
      <c r="C948" s="31">
        <f>IF(B948="","",EDATE('Mortgage Calculator'!$D$10,B948-1))</f>
        <v>0</v>
      </c>
      <c r="D948" s="30">
        <f>IF(B948="","",INT((B948-1)/12)+1)</f>
        <v>0</v>
      </c>
      <c r="E948" s="32">
        <f>IF(B948="","",K947)</f>
        <v>0</v>
      </c>
      <c r="F948" s="32">
        <f>IF(B948="","",IF(B948&gt;='Mortgage Calculator'!$D$22,E948+I948,MIN('Mortgage Calculator'!$D$23,E948+I948)))</f>
        <v>0</v>
      </c>
      <c r="G948" s="33"/>
      <c r="H948" s="32">
        <f>IF(B948="","",MAX(0,MIN('Mortgage Calculator'!$D$17+N(G948),E948+I948-F948)))</f>
        <v>0</v>
      </c>
      <c r="I948" s="32">
        <f>IF(B948="","",ROUND(E948*'Mortgage Calculator'!$D$8/12,2))</f>
        <v>0</v>
      </c>
      <c r="J948" s="32">
        <f>IF(B948="","",F948+H948-I948)</f>
        <v>0</v>
      </c>
      <c r="K948" s="34">
        <f>IF(B948="","",ROUND(E948-J948,2))</f>
        <v>0</v>
      </c>
      <c r="L948" s="35">
        <f>IF(B948="","",L947+I948)</f>
        <v>0</v>
      </c>
      <c r="M948" s="32">
        <f>IF(B948="","",IF(AND('Mortgage Calculator'!$D$21/'Mortgage Calculator'!$D$6&gt;0.8,E948/'Mortgage Calculator'!$D$6&gt;0.78),ROUND('Mortgage Calculator'!$D$21*'Mortgage Calculator'!$D$15/12,2),0))</f>
        <v>0</v>
      </c>
      <c r="N948" s="36">
        <f>IF(B948="","",1-K948/'Mortgage Calculator'!$D$6)</f>
        <v>0</v>
      </c>
    </row>
    <row r="949" spans="2:14">
      <c r="B949" s="30">
        <f>IF(B948="","",IF(K948&gt;0.005,B948+1,""))</f>
        <v>0</v>
      </c>
      <c r="C949" s="31">
        <f>IF(B949="","",EDATE('Mortgage Calculator'!$D$10,B949-1))</f>
        <v>0</v>
      </c>
      <c r="D949" s="30">
        <f>IF(B949="","",INT((B949-1)/12)+1)</f>
        <v>0</v>
      </c>
      <c r="E949" s="32">
        <f>IF(B949="","",K948)</f>
        <v>0</v>
      </c>
      <c r="F949" s="32">
        <f>IF(B949="","",IF(B949&gt;='Mortgage Calculator'!$D$22,E949+I949,MIN('Mortgage Calculator'!$D$23,E949+I949)))</f>
        <v>0</v>
      </c>
      <c r="G949" s="33"/>
      <c r="H949" s="32">
        <f>IF(B949="","",MAX(0,MIN('Mortgage Calculator'!$D$17+N(G949),E949+I949-F949)))</f>
        <v>0</v>
      </c>
      <c r="I949" s="32">
        <f>IF(B949="","",ROUND(E949*'Mortgage Calculator'!$D$8/12,2))</f>
        <v>0</v>
      </c>
      <c r="J949" s="32">
        <f>IF(B949="","",F949+H949-I949)</f>
        <v>0</v>
      </c>
      <c r="K949" s="34">
        <f>IF(B949="","",ROUND(E949-J949,2))</f>
        <v>0</v>
      </c>
      <c r="L949" s="35">
        <f>IF(B949="","",L948+I949)</f>
        <v>0</v>
      </c>
      <c r="M949" s="32">
        <f>IF(B949="","",IF(AND('Mortgage Calculator'!$D$21/'Mortgage Calculator'!$D$6&gt;0.8,E949/'Mortgage Calculator'!$D$6&gt;0.78),ROUND('Mortgage Calculator'!$D$21*'Mortgage Calculator'!$D$15/12,2),0))</f>
        <v>0</v>
      </c>
      <c r="N949" s="36">
        <f>IF(B949="","",1-K949/'Mortgage Calculator'!$D$6)</f>
        <v>0</v>
      </c>
    </row>
    <row r="950" spans="2:14">
      <c r="B950" s="30">
        <f>IF(B949="","",IF(K949&gt;0.005,B949+1,""))</f>
        <v>0</v>
      </c>
      <c r="C950" s="31">
        <f>IF(B950="","",EDATE('Mortgage Calculator'!$D$10,B950-1))</f>
        <v>0</v>
      </c>
      <c r="D950" s="30">
        <f>IF(B950="","",INT((B950-1)/12)+1)</f>
        <v>0</v>
      </c>
      <c r="E950" s="32">
        <f>IF(B950="","",K949)</f>
        <v>0</v>
      </c>
      <c r="F950" s="32">
        <f>IF(B950="","",IF(B950&gt;='Mortgage Calculator'!$D$22,E950+I950,MIN('Mortgage Calculator'!$D$23,E950+I950)))</f>
        <v>0</v>
      </c>
      <c r="G950" s="33"/>
      <c r="H950" s="32">
        <f>IF(B950="","",MAX(0,MIN('Mortgage Calculator'!$D$17+N(G950),E950+I950-F950)))</f>
        <v>0</v>
      </c>
      <c r="I950" s="32">
        <f>IF(B950="","",ROUND(E950*'Mortgage Calculator'!$D$8/12,2))</f>
        <v>0</v>
      </c>
      <c r="J950" s="32">
        <f>IF(B950="","",F950+H950-I950)</f>
        <v>0</v>
      </c>
      <c r="K950" s="34">
        <f>IF(B950="","",ROUND(E950-J950,2))</f>
        <v>0</v>
      </c>
      <c r="L950" s="35">
        <f>IF(B950="","",L949+I950)</f>
        <v>0</v>
      </c>
      <c r="M950" s="32">
        <f>IF(B950="","",IF(AND('Mortgage Calculator'!$D$21/'Mortgage Calculator'!$D$6&gt;0.8,E950/'Mortgage Calculator'!$D$6&gt;0.78),ROUND('Mortgage Calculator'!$D$21*'Mortgage Calculator'!$D$15/12,2),0))</f>
        <v>0</v>
      </c>
      <c r="N950" s="36">
        <f>IF(B950="","",1-K950/'Mortgage Calculator'!$D$6)</f>
        <v>0</v>
      </c>
    </row>
    <row r="951" spans="2:14">
      <c r="B951" s="30">
        <f>IF(B950="","",IF(K950&gt;0.005,B950+1,""))</f>
        <v>0</v>
      </c>
      <c r="C951" s="31">
        <f>IF(B951="","",EDATE('Mortgage Calculator'!$D$10,B951-1))</f>
        <v>0</v>
      </c>
      <c r="D951" s="30">
        <f>IF(B951="","",INT((B951-1)/12)+1)</f>
        <v>0</v>
      </c>
      <c r="E951" s="32">
        <f>IF(B951="","",K950)</f>
        <v>0</v>
      </c>
      <c r="F951" s="32">
        <f>IF(B951="","",IF(B951&gt;='Mortgage Calculator'!$D$22,E951+I951,MIN('Mortgage Calculator'!$D$23,E951+I951)))</f>
        <v>0</v>
      </c>
      <c r="G951" s="33"/>
      <c r="H951" s="32">
        <f>IF(B951="","",MAX(0,MIN('Mortgage Calculator'!$D$17+N(G951),E951+I951-F951)))</f>
        <v>0</v>
      </c>
      <c r="I951" s="32">
        <f>IF(B951="","",ROUND(E951*'Mortgage Calculator'!$D$8/12,2))</f>
        <v>0</v>
      </c>
      <c r="J951" s="32">
        <f>IF(B951="","",F951+H951-I951)</f>
        <v>0</v>
      </c>
      <c r="K951" s="34">
        <f>IF(B951="","",ROUND(E951-J951,2))</f>
        <v>0</v>
      </c>
      <c r="L951" s="35">
        <f>IF(B951="","",L950+I951)</f>
        <v>0</v>
      </c>
      <c r="M951" s="32">
        <f>IF(B951="","",IF(AND('Mortgage Calculator'!$D$21/'Mortgage Calculator'!$D$6&gt;0.8,E951/'Mortgage Calculator'!$D$6&gt;0.78),ROUND('Mortgage Calculator'!$D$21*'Mortgage Calculator'!$D$15/12,2),0))</f>
        <v>0</v>
      </c>
      <c r="N951" s="36">
        <f>IF(B951="","",1-K951/'Mortgage Calculator'!$D$6)</f>
        <v>0</v>
      </c>
    </row>
    <row r="952" spans="2:14">
      <c r="B952" s="30">
        <f>IF(B951="","",IF(K951&gt;0.005,B951+1,""))</f>
        <v>0</v>
      </c>
      <c r="C952" s="31">
        <f>IF(B952="","",EDATE('Mortgage Calculator'!$D$10,B952-1))</f>
        <v>0</v>
      </c>
      <c r="D952" s="30">
        <f>IF(B952="","",INT((B952-1)/12)+1)</f>
        <v>0</v>
      </c>
      <c r="E952" s="32">
        <f>IF(B952="","",K951)</f>
        <v>0</v>
      </c>
      <c r="F952" s="32">
        <f>IF(B952="","",IF(B952&gt;='Mortgage Calculator'!$D$22,E952+I952,MIN('Mortgage Calculator'!$D$23,E952+I952)))</f>
        <v>0</v>
      </c>
      <c r="G952" s="33"/>
      <c r="H952" s="32">
        <f>IF(B952="","",MAX(0,MIN('Mortgage Calculator'!$D$17+N(G952),E952+I952-F952)))</f>
        <v>0</v>
      </c>
      <c r="I952" s="32">
        <f>IF(B952="","",ROUND(E952*'Mortgage Calculator'!$D$8/12,2))</f>
        <v>0</v>
      </c>
      <c r="J952" s="32">
        <f>IF(B952="","",F952+H952-I952)</f>
        <v>0</v>
      </c>
      <c r="K952" s="34">
        <f>IF(B952="","",ROUND(E952-J952,2))</f>
        <v>0</v>
      </c>
      <c r="L952" s="35">
        <f>IF(B952="","",L951+I952)</f>
        <v>0</v>
      </c>
      <c r="M952" s="32">
        <f>IF(B952="","",IF(AND('Mortgage Calculator'!$D$21/'Mortgage Calculator'!$D$6&gt;0.8,E952/'Mortgage Calculator'!$D$6&gt;0.78),ROUND('Mortgage Calculator'!$D$21*'Mortgage Calculator'!$D$15/12,2),0))</f>
        <v>0</v>
      </c>
      <c r="N952" s="36">
        <f>IF(B952="","",1-K952/'Mortgage Calculator'!$D$6)</f>
        <v>0</v>
      </c>
    </row>
    <row r="953" spans="2:14">
      <c r="B953" s="30">
        <f>IF(B952="","",IF(K952&gt;0.005,B952+1,""))</f>
        <v>0</v>
      </c>
      <c r="C953" s="31">
        <f>IF(B953="","",EDATE('Mortgage Calculator'!$D$10,B953-1))</f>
        <v>0</v>
      </c>
      <c r="D953" s="30">
        <f>IF(B953="","",INT((B953-1)/12)+1)</f>
        <v>0</v>
      </c>
      <c r="E953" s="32">
        <f>IF(B953="","",K952)</f>
        <v>0</v>
      </c>
      <c r="F953" s="32">
        <f>IF(B953="","",IF(B953&gt;='Mortgage Calculator'!$D$22,E953+I953,MIN('Mortgage Calculator'!$D$23,E953+I953)))</f>
        <v>0</v>
      </c>
      <c r="G953" s="33"/>
      <c r="H953" s="32">
        <f>IF(B953="","",MAX(0,MIN('Mortgage Calculator'!$D$17+N(G953),E953+I953-F953)))</f>
        <v>0</v>
      </c>
      <c r="I953" s="32">
        <f>IF(B953="","",ROUND(E953*'Mortgage Calculator'!$D$8/12,2))</f>
        <v>0</v>
      </c>
      <c r="J953" s="32">
        <f>IF(B953="","",F953+H953-I953)</f>
        <v>0</v>
      </c>
      <c r="K953" s="34">
        <f>IF(B953="","",ROUND(E953-J953,2))</f>
        <v>0</v>
      </c>
      <c r="L953" s="35">
        <f>IF(B953="","",L952+I953)</f>
        <v>0</v>
      </c>
      <c r="M953" s="32">
        <f>IF(B953="","",IF(AND('Mortgage Calculator'!$D$21/'Mortgage Calculator'!$D$6&gt;0.8,E953/'Mortgage Calculator'!$D$6&gt;0.78),ROUND('Mortgage Calculator'!$D$21*'Mortgage Calculator'!$D$15/12,2),0))</f>
        <v>0</v>
      </c>
      <c r="N953" s="36">
        <f>IF(B953="","",1-K953/'Mortgage Calculator'!$D$6)</f>
        <v>0</v>
      </c>
    </row>
    <row r="954" spans="2:14">
      <c r="B954" s="30">
        <f>IF(B953="","",IF(K953&gt;0.005,B953+1,""))</f>
        <v>0</v>
      </c>
      <c r="C954" s="31">
        <f>IF(B954="","",EDATE('Mortgage Calculator'!$D$10,B954-1))</f>
        <v>0</v>
      </c>
      <c r="D954" s="30">
        <f>IF(B954="","",INT((B954-1)/12)+1)</f>
        <v>0</v>
      </c>
      <c r="E954" s="32">
        <f>IF(B954="","",K953)</f>
        <v>0</v>
      </c>
      <c r="F954" s="32">
        <f>IF(B954="","",IF(B954&gt;='Mortgage Calculator'!$D$22,E954+I954,MIN('Mortgage Calculator'!$D$23,E954+I954)))</f>
        <v>0</v>
      </c>
      <c r="G954" s="33"/>
      <c r="H954" s="32">
        <f>IF(B954="","",MAX(0,MIN('Mortgage Calculator'!$D$17+N(G954),E954+I954-F954)))</f>
        <v>0</v>
      </c>
      <c r="I954" s="32">
        <f>IF(B954="","",ROUND(E954*'Mortgage Calculator'!$D$8/12,2))</f>
        <v>0</v>
      </c>
      <c r="J954" s="32">
        <f>IF(B954="","",F954+H954-I954)</f>
        <v>0</v>
      </c>
      <c r="K954" s="34">
        <f>IF(B954="","",ROUND(E954-J954,2))</f>
        <v>0</v>
      </c>
      <c r="L954" s="35">
        <f>IF(B954="","",L953+I954)</f>
        <v>0</v>
      </c>
      <c r="M954" s="32">
        <f>IF(B954="","",IF(AND('Mortgage Calculator'!$D$21/'Mortgage Calculator'!$D$6&gt;0.8,E954/'Mortgage Calculator'!$D$6&gt;0.78),ROUND('Mortgage Calculator'!$D$21*'Mortgage Calculator'!$D$15/12,2),0))</f>
        <v>0</v>
      </c>
      <c r="N954" s="36">
        <f>IF(B954="","",1-K954/'Mortgage Calculator'!$D$6)</f>
        <v>0</v>
      </c>
    </row>
    <row r="955" spans="2:14">
      <c r="B955" s="30">
        <f>IF(B954="","",IF(K954&gt;0.005,B954+1,""))</f>
        <v>0</v>
      </c>
      <c r="C955" s="31">
        <f>IF(B955="","",EDATE('Mortgage Calculator'!$D$10,B955-1))</f>
        <v>0</v>
      </c>
      <c r="D955" s="30">
        <f>IF(B955="","",INT((B955-1)/12)+1)</f>
        <v>0</v>
      </c>
      <c r="E955" s="32">
        <f>IF(B955="","",K954)</f>
        <v>0</v>
      </c>
      <c r="F955" s="32">
        <f>IF(B955="","",IF(B955&gt;='Mortgage Calculator'!$D$22,E955+I955,MIN('Mortgage Calculator'!$D$23,E955+I955)))</f>
        <v>0</v>
      </c>
      <c r="G955" s="33"/>
      <c r="H955" s="32">
        <f>IF(B955="","",MAX(0,MIN('Mortgage Calculator'!$D$17+N(G955),E955+I955-F955)))</f>
        <v>0</v>
      </c>
      <c r="I955" s="32">
        <f>IF(B955="","",ROUND(E955*'Mortgage Calculator'!$D$8/12,2))</f>
        <v>0</v>
      </c>
      <c r="J955" s="32">
        <f>IF(B955="","",F955+H955-I955)</f>
        <v>0</v>
      </c>
      <c r="K955" s="34">
        <f>IF(B955="","",ROUND(E955-J955,2))</f>
        <v>0</v>
      </c>
      <c r="L955" s="35">
        <f>IF(B955="","",L954+I955)</f>
        <v>0</v>
      </c>
      <c r="M955" s="32">
        <f>IF(B955="","",IF(AND('Mortgage Calculator'!$D$21/'Mortgage Calculator'!$D$6&gt;0.8,E955/'Mortgage Calculator'!$D$6&gt;0.78),ROUND('Mortgage Calculator'!$D$21*'Mortgage Calculator'!$D$15/12,2),0))</f>
        <v>0</v>
      </c>
      <c r="N955" s="36">
        <f>IF(B955="","",1-K955/'Mortgage Calculator'!$D$6)</f>
        <v>0</v>
      </c>
    </row>
    <row r="956" spans="2:14">
      <c r="B956" s="30">
        <f>IF(B955="","",IF(K955&gt;0.005,B955+1,""))</f>
        <v>0</v>
      </c>
      <c r="C956" s="31">
        <f>IF(B956="","",EDATE('Mortgage Calculator'!$D$10,B956-1))</f>
        <v>0</v>
      </c>
      <c r="D956" s="30">
        <f>IF(B956="","",INT((B956-1)/12)+1)</f>
        <v>0</v>
      </c>
      <c r="E956" s="32">
        <f>IF(B956="","",K955)</f>
        <v>0</v>
      </c>
      <c r="F956" s="32">
        <f>IF(B956="","",IF(B956&gt;='Mortgage Calculator'!$D$22,E956+I956,MIN('Mortgage Calculator'!$D$23,E956+I956)))</f>
        <v>0</v>
      </c>
      <c r="G956" s="33"/>
      <c r="H956" s="32">
        <f>IF(B956="","",MAX(0,MIN('Mortgage Calculator'!$D$17+N(G956),E956+I956-F956)))</f>
        <v>0</v>
      </c>
      <c r="I956" s="32">
        <f>IF(B956="","",ROUND(E956*'Mortgage Calculator'!$D$8/12,2))</f>
        <v>0</v>
      </c>
      <c r="J956" s="32">
        <f>IF(B956="","",F956+H956-I956)</f>
        <v>0</v>
      </c>
      <c r="K956" s="34">
        <f>IF(B956="","",ROUND(E956-J956,2))</f>
        <v>0</v>
      </c>
      <c r="L956" s="35">
        <f>IF(B956="","",L955+I956)</f>
        <v>0</v>
      </c>
      <c r="M956" s="32">
        <f>IF(B956="","",IF(AND('Mortgage Calculator'!$D$21/'Mortgage Calculator'!$D$6&gt;0.8,E956/'Mortgage Calculator'!$D$6&gt;0.78),ROUND('Mortgage Calculator'!$D$21*'Mortgage Calculator'!$D$15/12,2),0))</f>
        <v>0</v>
      </c>
      <c r="N956" s="36">
        <f>IF(B956="","",1-K956/'Mortgage Calculator'!$D$6)</f>
        <v>0</v>
      </c>
    </row>
    <row r="957" spans="2:14">
      <c r="B957" s="30">
        <f>IF(B956="","",IF(K956&gt;0.005,B956+1,""))</f>
        <v>0</v>
      </c>
      <c r="C957" s="31">
        <f>IF(B957="","",EDATE('Mortgage Calculator'!$D$10,B957-1))</f>
        <v>0</v>
      </c>
      <c r="D957" s="30">
        <f>IF(B957="","",INT((B957-1)/12)+1)</f>
        <v>0</v>
      </c>
      <c r="E957" s="32">
        <f>IF(B957="","",K956)</f>
        <v>0</v>
      </c>
      <c r="F957" s="32">
        <f>IF(B957="","",IF(B957&gt;='Mortgage Calculator'!$D$22,E957+I957,MIN('Mortgage Calculator'!$D$23,E957+I957)))</f>
        <v>0</v>
      </c>
      <c r="G957" s="33"/>
      <c r="H957" s="32">
        <f>IF(B957="","",MAX(0,MIN('Mortgage Calculator'!$D$17+N(G957),E957+I957-F957)))</f>
        <v>0</v>
      </c>
      <c r="I957" s="32">
        <f>IF(B957="","",ROUND(E957*'Mortgage Calculator'!$D$8/12,2))</f>
        <v>0</v>
      </c>
      <c r="J957" s="32">
        <f>IF(B957="","",F957+H957-I957)</f>
        <v>0</v>
      </c>
      <c r="K957" s="34">
        <f>IF(B957="","",ROUND(E957-J957,2))</f>
        <v>0</v>
      </c>
      <c r="L957" s="35">
        <f>IF(B957="","",L956+I957)</f>
        <v>0</v>
      </c>
      <c r="M957" s="32">
        <f>IF(B957="","",IF(AND('Mortgage Calculator'!$D$21/'Mortgage Calculator'!$D$6&gt;0.8,E957/'Mortgage Calculator'!$D$6&gt;0.78),ROUND('Mortgage Calculator'!$D$21*'Mortgage Calculator'!$D$15/12,2),0))</f>
        <v>0</v>
      </c>
      <c r="N957" s="36">
        <f>IF(B957="","",1-K957/'Mortgage Calculator'!$D$6)</f>
        <v>0</v>
      </c>
    </row>
    <row r="958" spans="2:14">
      <c r="B958" s="30">
        <f>IF(B957="","",IF(K957&gt;0.005,B957+1,""))</f>
        <v>0</v>
      </c>
      <c r="C958" s="31">
        <f>IF(B958="","",EDATE('Mortgage Calculator'!$D$10,B958-1))</f>
        <v>0</v>
      </c>
      <c r="D958" s="30">
        <f>IF(B958="","",INT((B958-1)/12)+1)</f>
        <v>0</v>
      </c>
      <c r="E958" s="32">
        <f>IF(B958="","",K957)</f>
        <v>0</v>
      </c>
      <c r="F958" s="32">
        <f>IF(B958="","",IF(B958&gt;='Mortgage Calculator'!$D$22,E958+I958,MIN('Mortgage Calculator'!$D$23,E958+I958)))</f>
        <v>0</v>
      </c>
      <c r="G958" s="33"/>
      <c r="H958" s="32">
        <f>IF(B958="","",MAX(0,MIN('Mortgage Calculator'!$D$17+N(G958),E958+I958-F958)))</f>
        <v>0</v>
      </c>
      <c r="I958" s="32">
        <f>IF(B958="","",ROUND(E958*'Mortgage Calculator'!$D$8/12,2))</f>
        <v>0</v>
      </c>
      <c r="J958" s="32">
        <f>IF(B958="","",F958+H958-I958)</f>
        <v>0</v>
      </c>
      <c r="K958" s="34">
        <f>IF(B958="","",ROUND(E958-J958,2))</f>
        <v>0</v>
      </c>
      <c r="L958" s="35">
        <f>IF(B958="","",L957+I958)</f>
        <v>0</v>
      </c>
      <c r="M958" s="32">
        <f>IF(B958="","",IF(AND('Mortgage Calculator'!$D$21/'Mortgage Calculator'!$D$6&gt;0.8,E958/'Mortgage Calculator'!$D$6&gt;0.78),ROUND('Mortgage Calculator'!$D$21*'Mortgage Calculator'!$D$15/12,2),0))</f>
        <v>0</v>
      </c>
      <c r="N958" s="36">
        <f>IF(B958="","",1-K958/'Mortgage Calculator'!$D$6)</f>
        <v>0</v>
      </c>
    </row>
    <row r="959" spans="2:14">
      <c r="B959" s="30">
        <f>IF(B958="","",IF(K958&gt;0.005,B958+1,""))</f>
        <v>0</v>
      </c>
      <c r="C959" s="31">
        <f>IF(B959="","",EDATE('Mortgage Calculator'!$D$10,B959-1))</f>
        <v>0</v>
      </c>
      <c r="D959" s="30">
        <f>IF(B959="","",INT((B959-1)/12)+1)</f>
        <v>0</v>
      </c>
      <c r="E959" s="32">
        <f>IF(B959="","",K958)</f>
        <v>0</v>
      </c>
      <c r="F959" s="32">
        <f>IF(B959="","",IF(B959&gt;='Mortgage Calculator'!$D$22,E959+I959,MIN('Mortgage Calculator'!$D$23,E959+I959)))</f>
        <v>0</v>
      </c>
      <c r="G959" s="33"/>
      <c r="H959" s="32">
        <f>IF(B959="","",MAX(0,MIN('Mortgage Calculator'!$D$17+N(G959),E959+I959-F959)))</f>
        <v>0</v>
      </c>
      <c r="I959" s="32">
        <f>IF(B959="","",ROUND(E959*'Mortgage Calculator'!$D$8/12,2))</f>
        <v>0</v>
      </c>
      <c r="J959" s="32">
        <f>IF(B959="","",F959+H959-I959)</f>
        <v>0</v>
      </c>
      <c r="K959" s="34">
        <f>IF(B959="","",ROUND(E959-J959,2))</f>
        <v>0</v>
      </c>
      <c r="L959" s="35">
        <f>IF(B959="","",L958+I959)</f>
        <v>0</v>
      </c>
      <c r="M959" s="32">
        <f>IF(B959="","",IF(AND('Mortgage Calculator'!$D$21/'Mortgage Calculator'!$D$6&gt;0.8,E959/'Mortgage Calculator'!$D$6&gt;0.78),ROUND('Mortgage Calculator'!$D$21*'Mortgage Calculator'!$D$15/12,2),0))</f>
        <v>0</v>
      </c>
      <c r="N959" s="36">
        <f>IF(B959="","",1-K959/'Mortgage Calculator'!$D$6)</f>
        <v>0</v>
      </c>
    </row>
    <row r="960" spans="2:14">
      <c r="B960" s="30">
        <f>IF(B959="","",IF(K959&gt;0.005,B959+1,""))</f>
        <v>0</v>
      </c>
      <c r="C960" s="31">
        <f>IF(B960="","",EDATE('Mortgage Calculator'!$D$10,B960-1))</f>
        <v>0</v>
      </c>
      <c r="D960" s="30">
        <f>IF(B960="","",INT((B960-1)/12)+1)</f>
        <v>0</v>
      </c>
      <c r="E960" s="32">
        <f>IF(B960="","",K959)</f>
        <v>0</v>
      </c>
      <c r="F960" s="32">
        <f>IF(B960="","",IF(B960&gt;='Mortgage Calculator'!$D$22,E960+I960,MIN('Mortgage Calculator'!$D$23,E960+I960)))</f>
        <v>0</v>
      </c>
      <c r="G960" s="33"/>
      <c r="H960" s="32">
        <f>IF(B960="","",MAX(0,MIN('Mortgage Calculator'!$D$17+N(G960),E960+I960-F960)))</f>
        <v>0</v>
      </c>
      <c r="I960" s="32">
        <f>IF(B960="","",ROUND(E960*'Mortgage Calculator'!$D$8/12,2))</f>
        <v>0</v>
      </c>
      <c r="J960" s="32">
        <f>IF(B960="","",F960+H960-I960)</f>
        <v>0</v>
      </c>
      <c r="K960" s="34">
        <f>IF(B960="","",ROUND(E960-J960,2))</f>
        <v>0</v>
      </c>
      <c r="L960" s="35">
        <f>IF(B960="","",L959+I960)</f>
        <v>0</v>
      </c>
      <c r="M960" s="32">
        <f>IF(B960="","",IF(AND('Mortgage Calculator'!$D$21/'Mortgage Calculator'!$D$6&gt;0.8,E960/'Mortgage Calculator'!$D$6&gt;0.78),ROUND('Mortgage Calculator'!$D$21*'Mortgage Calculator'!$D$15/12,2),0))</f>
        <v>0</v>
      </c>
      <c r="N960" s="36">
        <f>IF(B960="","",1-K960/'Mortgage Calculator'!$D$6)</f>
        <v>0</v>
      </c>
    </row>
    <row r="961" spans="2:14">
      <c r="B961" s="30">
        <f>IF(B960="","",IF(K960&gt;0.005,B960+1,""))</f>
        <v>0</v>
      </c>
      <c r="C961" s="31">
        <f>IF(B961="","",EDATE('Mortgage Calculator'!$D$10,B961-1))</f>
        <v>0</v>
      </c>
      <c r="D961" s="30">
        <f>IF(B961="","",INT((B961-1)/12)+1)</f>
        <v>0</v>
      </c>
      <c r="E961" s="32">
        <f>IF(B961="","",K960)</f>
        <v>0</v>
      </c>
      <c r="F961" s="32">
        <f>IF(B961="","",IF(B961&gt;='Mortgage Calculator'!$D$22,E961+I961,MIN('Mortgage Calculator'!$D$23,E961+I961)))</f>
        <v>0</v>
      </c>
      <c r="G961" s="33"/>
      <c r="H961" s="32">
        <f>IF(B961="","",MAX(0,MIN('Mortgage Calculator'!$D$17+N(G961),E961+I961-F961)))</f>
        <v>0</v>
      </c>
      <c r="I961" s="32">
        <f>IF(B961="","",ROUND(E961*'Mortgage Calculator'!$D$8/12,2))</f>
        <v>0</v>
      </c>
      <c r="J961" s="32">
        <f>IF(B961="","",F961+H961-I961)</f>
        <v>0</v>
      </c>
      <c r="K961" s="34">
        <f>IF(B961="","",ROUND(E961-J961,2))</f>
        <v>0</v>
      </c>
      <c r="L961" s="35">
        <f>IF(B961="","",L960+I961)</f>
        <v>0</v>
      </c>
      <c r="M961" s="32">
        <f>IF(B961="","",IF(AND('Mortgage Calculator'!$D$21/'Mortgage Calculator'!$D$6&gt;0.8,E961/'Mortgage Calculator'!$D$6&gt;0.78),ROUND('Mortgage Calculator'!$D$21*'Mortgage Calculator'!$D$15/12,2),0))</f>
        <v>0</v>
      </c>
      <c r="N961" s="36">
        <f>IF(B961="","",1-K961/'Mortgage Calculator'!$D$6)</f>
        <v>0</v>
      </c>
    </row>
    <row r="962" spans="2:14">
      <c r="B962" s="30">
        <f>IF(B961="","",IF(K961&gt;0.005,B961+1,""))</f>
        <v>0</v>
      </c>
      <c r="C962" s="31">
        <f>IF(B962="","",EDATE('Mortgage Calculator'!$D$10,B962-1))</f>
        <v>0</v>
      </c>
      <c r="D962" s="30">
        <f>IF(B962="","",INT((B962-1)/12)+1)</f>
        <v>0</v>
      </c>
      <c r="E962" s="32">
        <f>IF(B962="","",K961)</f>
        <v>0</v>
      </c>
      <c r="F962" s="32">
        <f>IF(B962="","",IF(B962&gt;='Mortgage Calculator'!$D$22,E962+I962,MIN('Mortgage Calculator'!$D$23,E962+I962)))</f>
        <v>0</v>
      </c>
      <c r="G962" s="33"/>
      <c r="H962" s="32">
        <f>IF(B962="","",MAX(0,MIN('Mortgage Calculator'!$D$17+N(G962),E962+I962-F962)))</f>
        <v>0</v>
      </c>
      <c r="I962" s="32">
        <f>IF(B962="","",ROUND(E962*'Mortgage Calculator'!$D$8/12,2))</f>
        <v>0</v>
      </c>
      <c r="J962" s="32">
        <f>IF(B962="","",F962+H962-I962)</f>
        <v>0</v>
      </c>
      <c r="K962" s="34">
        <f>IF(B962="","",ROUND(E962-J962,2))</f>
        <v>0</v>
      </c>
      <c r="L962" s="35">
        <f>IF(B962="","",L961+I962)</f>
        <v>0</v>
      </c>
      <c r="M962" s="32">
        <f>IF(B962="","",IF(AND('Mortgage Calculator'!$D$21/'Mortgage Calculator'!$D$6&gt;0.8,E962/'Mortgage Calculator'!$D$6&gt;0.78),ROUND('Mortgage Calculator'!$D$21*'Mortgage Calculator'!$D$15/12,2),0))</f>
        <v>0</v>
      </c>
      <c r="N962" s="36">
        <f>IF(B962="","",1-K962/'Mortgage Calculator'!$D$6)</f>
        <v>0</v>
      </c>
    </row>
    <row r="963" spans="2:14">
      <c r="B963" s="30">
        <f>IF(B962="","",IF(K962&gt;0.005,B962+1,""))</f>
        <v>0</v>
      </c>
      <c r="C963" s="31">
        <f>IF(B963="","",EDATE('Mortgage Calculator'!$D$10,B963-1))</f>
        <v>0</v>
      </c>
      <c r="D963" s="30">
        <f>IF(B963="","",INT((B963-1)/12)+1)</f>
        <v>0</v>
      </c>
      <c r="E963" s="32">
        <f>IF(B963="","",K962)</f>
        <v>0</v>
      </c>
      <c r="F963" s="32">
        <f>IF(B963="","",IF(B963&gt;='Mortgage Calculator'!$D$22,E963+I963,MIN('Mortgage Calculator'!$D$23,E963+I963)))</f>
        <v>0</v>
      </c>
      <c r="G963" s="33"/>
      <c r="H963" s="32">
        <f>IF(B963="","",MAX(0,MIN('Mortgage Calculator'!$D$17+N(G963),E963+I963-F963)))</f>
        <v>0</v>
      </c>
      <c r="I963" s="32">
        <f>IF(B963="","",ROUND(E963*'Mortgage Calculator'!$D$8/12,2))</f>
        <v>0</v>
      </c>
      <c r="J963" s="32">
        <f>IF(B963="","",F963+H963-I963)</f>
        <v>0</v>
      </c>
      <c r="K963" s="34">
        <f>IF(B963="","",ROUND(E963-J963,2))</f>
        <v>0</v>
      </c>
      <c r="L963" s="35">
        <f>IF(B963="","",L962+I963)</f>
        <v>0</v>
      </c>
      <c r="M963" s="32">
        <f>IF(B963="","",IF(AND('Mortgage Calculator'!$D$21/'Mortgage Calculator'!$D$6&gt;0.8,E963/'Mortgage Calculator'!$D$6&gt;0.78),ROUND('Mortgage Calculator'!$D$21*'Mortgage Calculator'!$D$15/12,2),0))</f>
        <v>0</v>
      </c>
      <c r="N963" s="36">
        <f>IF(B963="","",1-K963/'Mortgage Calculator'!$D$6)</f>
        <v>0</v>
      </c>
    </row>
    <row r="964" spans="2:14">
      <c r="B964" s="30">
        <f>IF(B963="","",IF(K963&gt;0.005,B963+1,""))</f>
        <v>0</v>
      </c>
      <c r="C964" s="31">
        <f>IF(B964="","",EDATE('Mortgage Calculator'!$D$10,B964-1))</f>
        <v>0</v>
      </c>
      <c r="D964" s="30">
        <f>IF(B964="","",INT((B964-1)/12)+1)</f>
        <v>0</v>
      </c>
      <c r="E964" s="32">
        <f>IF(B964="","",K963)</f>
        <v>0</v>
      </c>
      <c r="F964" s="32">
        <f>IF(B964="","",IF(B964&gt;='Mortgage Calculator'!$D$22,E964+I964,MIN('Mortgage Calculator'!$D$23,E964+I964)))</f>
        <v>0</v>
      </c>
      <c r="G964" s="33"/>
      <c r="H964" s="32">
        <f>IF(B964="","",MAX(0,MIN('Mortgage Calculator'!$D$17+N(G964),E964+I964-F964)))</f>
        <v>0</v>
      </c>
      <c r="I964" s="32">
        <f>IF(B964="","",ROUND(E964*'Mortgage Calculator'!$D$8/12,2))</f>
        <v>0</v>
      </c>
      <c r="J964" s="32">
        <f>IF(B964="","",F964+H964-I964)</f>
        <v>0</v>
      </c>
      <c r="K964" s="34">
        <f>IF(B964="","",ROUND(E964-J964,2))</f>
        <v>0</v>
      </c>
      <c r="L964" s="35">
        <f>IF(B964="","",L963+I964)</f>
        <v>0</v>
      </c>
      <c r="M964" s="32">
        <f>IF(B964="","",IF(AND('Mortgage Calculator'!$D$21/'Mortgage Calculator'!$D$6&gt;0.8,E964/'Mortgage Calculator'!$D$6&gt;0.78),ROUND('Mortgage Calculator'!$D$21*'Mortgage Calculator'!$D$15/12,2),0))</f>
        <v>0</v>
      </c>
      <c r="N964" s="36">
        <f>IF(B964="","",1-K964/'Mortgage Calculator'!$D$6)</f>
        <v>0</v>
      </c>
    </row>
    <row r="965" spans="2:14">
      <c r="B965" s="30">
        <f>IF(B964="","",IF(K964&gt;0.005,B964+1,""))</f>
        <v>0</v>
      </c>
      <c r="C965" s="31">
        <f>IF(B965="","",EDATE('Mortgage Calculator'!$D$10,B965-1))</f>
        <v>0</v>
      </c>
      <c r="D965" s="30">
        <f>IF(B965="","",INT((B965-1)/12)+1)</f>
        <v>0</v>
      </c>
      <c r="E965" s="32">
        <f>IF(B965="","",K964)</f>
        <v>0</v>
      </c>
      <c r="F965" s="32">
        <f>IF(B965="","",IF(B965&gt;='Mortgage Calculator'!$D$22,E965+I965,MIN('Mortgage Calculator'!$D$23,E965+I965)))</f>
        <v>0</v>
      </c>
      <c r="G965" s="33"/>
      <c r="H965" s="32">
        <f>IF(B965="","",MAX(0,MIN('Mortgage Calculator'!$D$17+N(G965),E965+I965-F965)))</f>
        <v>0</v>
      </c>
      <c r="I965" s="32">
        <f>IF(B965="","",ROUND(E965*'Mortgage Calculator'!$D$8/12,2))</f>
        <v>0</v>
      </c>
      <c r="J965" s="32">
        <f>IF(B965="","",F965+H965-I965)</f>
        <v>0</v>
      </c>
      <c r="K965" s="34">
        <f>IF(B965="","",ROUND(E965-J965,2))</f>
        <v>0</v>
      </c>
      <c r="L965" s="35">
        <f>IF(B965="","",L964+I965)</f>
        <v>0</v>
      </c>
      <c r="M965" s="32">
        <f>IF(B965="","",IF(AND('Mortgage Calculator'!$D$21/'Mortgage Calculator'!$D$6&gt;0.8,E965/'Mortgage Calculator'!$D$6&gt;0.78),ROUND('Mortgage Calculator'!$D$21*'Mortgage Calculator'!$D$15/12,2),0))</f>
        <v>0</v>
      </c>
      <c r="N965" s="36">
        <f>IF(B965="","",1-K965/'Mortgage Calculator'!$D$6)</f>
        <v>0</v>
      </c>
    </row>
    <row r="966" spans="2:14">
      <c r="B966" s="30">
        <f>IF(B965="","",IF(K965&gt;0.005,B965+1,""))</f>
        <v>0</v>
      </c>
      <c r="C966" s="31">
        <f>IF(B966="","",EDATE('Mortgage Calculator'!$D$10,B966-1))</f>
        <v>0</v>
      </c>
      <c r="D966" s="30">
        <f>IF(B966="","",INT((B966-1)/12)+1)</f>
        <v>0</v>
      </c>
      <c r="E966" s="32">
        <f>IF(B966="","",K965)</f>
        <v>0</v>
      </c>
      <c r="F966" s="32">
        <f>IF(B966="","",IF(B966&gt;='Mortgage Calculator'!$D$22,E966+I966,MIN('Mortgage Calculator'!$D$23,E966+I966)))</f>
        <v>0</v>
      </c>
      <c r="G966" s="33"/>
      <c r="H966" s="32">
        <f>IF(B966="","",MAX(0,MIN('Mortgage Calculator'!$D$17+N(G966),E966+I966-F966)))</f>
        <v>0</v>
      </c>
      <c r="I966" s="32">
        <f>IF(B966="","",ROUND(E966*'Mortgage Calculator'!$D$8/12,2))</f>
        <v>0</v>
      </c>
      <c r="J966" s="32">
        <f>IF(B966="","",F966+H966-I966)</f>
        <v>0</v>
      </c>
      <c r="K966" s="34">
        <f>IF(B966="","",ROUND(E966-J966,2))</f>
        <v>0</v>
      </c>
      <c r="L966" s="35">
        <f>IF(B966="","",L965+I966)</f>
        <v>0</v>
      </c>
      <c r="M966" s="32">
        <f>IF(B966="","",IF(AND('Mortgage Calculator'!$D$21/'Mortgage Calculator'!$D$6&gt;0.8,E966/'Mortgage Calculator'!$D$6&gt;0.78),ROUND('Mortgage Calculator'!$D$21*'Mortgage Calculator'!$D$15/12,2),0))</f>
        <v>0</v>
      </c>
      <c r="N966" s="36">
        <f>IF(B966="","",1-K966/'Mortgage Calculator'!$D$6)</f>
        <v>0</v>
      </c>
    </row>
    <row r="967" spans="2:14">
      <c r="B967" s="30">
        <f>IF(B966="","",IF(K966&gt;0.005,B966+1,""))</f>
        <v>0</v>
      </c>
      <c r="C967" s="31">
        <f>IF(B967="","",EDATE('Mortgage Calculator'!$D$10,B967-1))</f>
        <v>0</v>
      </c>
      <c r="D967" s="30">
        <f>IF(B967="","",INT((B967-1)/12)+1)</f>
        <v>0</v>
      </c>
      <c r="E967" s="32">
        <f>IF(B967="","",K966)</f>
        <v>0</v>
      </c>
      <c r="F967" s="32">
        <f>IF(B967="","",IF(B967&gt;='Mortgage Calculator'!$D$22,E967+I967,MIN('Mortgage Calculator'!$D$23,E967+I967)))</f>
        <v>0</v>
      </c>
      <c r="G967" s="33"/>
      <c r="H967" s="32">
        <f>IF(B967="","",MAX(0,MIN('Mortgage Calculator'!$D$17+N(G967),E967+I967-F967)))</f>
        <v>0</v>
      </c>
      <c r="I967" s="32">
        <f>IF(B967="","",ROUND(E967*'Mortgage Calculator'!$D$8/12,2))</f>
        <v>0</v>
      </c>
      <c r="J967" s="32">
        <f>IF(B967="","",F967+H967-I967)</f>
        <v>0</v>
      </c>
      <c r="K967" s="34">
        <f>IF(B967="","",ROUND(E967-J967,2))</f>
        <v>0</v>
      </c>
      <c r="L967" s="35">
        <f>IF(B967="","",L966+I967)</f>
        <v>0</v>
      </c>
      <c r="M967" s="32">
        <f>IF(B967="","",IF(AND('Mortgage Calculator'!$D$21/'Mortgage Calculator'!$D$6&gt;0.8,E967/'Mortgage Calculator'!$D$6&gt;0.78),ROUND('Mortgage Calculator'!$D$21*'Mortgage Calculator'!$D$15/12,2),0))</f>
        <v>0</v>
      </c>
      <c r="N967" s="36">
        <f>IF(B967="","",1-K967/'Mortgage Calculator'!$D$6)</f>
        <v>0</v>
      </c>
    </row>
    <row r="968" spans="2:14">
      <c r="B968" s="30">
        <f>IF(B967="","",IF(K967&gt;0.005,B967+1,""))</f>
        <v>0</v>
      </c>
      <c r="C968" s="31">
        <f>IF(B968="","",EDATE('Mortgage Calculator'!$D$10,B968-1))</f>
        <v>0</v>
      </c>
      <c r="D968" s="30">
        <f>IF(B968="","",INT((B968-1)/12)+1)</f>
        <v>0</v>
      </c>
      <c r="E968" s="32">
        <f>IF(B968="","",K967)</f>
        <v>0</v>
      </c>
      <c r="F968" s="32">
        <f>IF(B968="","",IF(B968&gt;='Mortgage Calculator'!$D$22,E968+I968,MIN('Mortgage Calculator'!$D$23,E968+I968)))</f>
        <v>0</v>
      </c>
      <c r="G968" s="33"/>
      <c r="H968" s="32">
        <f>IF(B968="","",MAX(0,MIN('Mortgage Calculator'!$D$17+N(G968),E968+I968-F968)))</f>
        <v>0</v>
      </c>
      <c r="I968" s="32">
        <f>IF(B968="","",ROUND(E968*'Mortgage Calculator'!$D$8/12,2))</f>
        <v>0</v>
      </c>
      <c r="J968" s="32">
        <f>IF(B968="","",F968+H968-I968)</f>
        <v>0</v>
      </c>
      <c r="K968" s="34">
        <f>IF(B968="","",ROUND(E968-J968,2))</f>
        <v>0</v>
      </c>
      <c r="L968" s="35">
        <f>IF(B968="","",L967+I968)</f>
        <v>0</v>
      </c>
      <c r="M968" s="32">
        <f>IF(B968="","",IF(AND('Mortgage Calculator'!$D$21/'Mortgage Calculator'!$D$6&gt;0.8,E968/'Mortgage Calculator'!$D$6&gt;0.78),ROUND('Mortgage Calculator'!$D$21*'Mortgage Calculator'!$D$15/12,2),0))</f>
        <v>0</v>
      </c>
      <c r="N968" s="36">
        <f>IF(B968="","",1-K968/'Mortgage Calculator'!$D$6)</f>
        <v>0</v>
      </c>
    </row>
    <row r="969" spans="2:14">
      <c r="B969" s="30">
        <f>IF(B968="","",IF(K968&gt;0.005,B968+1,""))</f>
        <v>0</v>
      </c>
      <c r="C969" s="31">
        <f>IF(B969="","",EDATE('Mortgage Calculator'!$D$10,B969-1))</f>
        <v>0</v>
      </c>
      <c r="D969" s="30">
        <f>IF(B969="","",INT((B969-1)/12)+1)</f>
        <v>0</v>
      </c>
      <c r="E969" s="32">
        <f>IF(B969="","",K968)</f>
        <v>0</v>
      </c>
      <c r="F969" s="32">
        <f>IF(B969="","",IF(B969&gt;='Mortgage Calculator'!$D$22,E969+I969,MIN('Mortgage Calculator'!$D$23,E969+I969)))</f>
        <v>0</v>
      </c>
      <c r="G969" s="33"/>
      <c r="H969" s="32">
        <f>IF(B969="","",MAX(0,MIN('Mortgage Calculator'!$D$17+N(G969),E969+I969-F969)))</f>
        <v>0</v>
      </c>
      <c r="I969" s="32">
        <f>IF(B969="","",ROUND(E969*'Mortgage Calculator'!$D$8/12,2))</f>
        <v>0</v>
      </c>
      <c r="J969" s="32">
        <f>IF(B969="","",F969+H969-I969)</f>
        <v>0</v>
      </c>
      <c r="K969" s="34">
        <f>IF(B969="","",ROUND(E969-J969,2))</f>
        <v>0</v>
      </c>
      <c r="L969" s="35">
        <f>IF(B969="","",L968+I969)</f>
        <v>0</v>
      </c>
      <c r="M969" s="32">
        <f>IF(B969="","",IF(AND('Mortgage Calculator'!$D$21/'Mortgage Calculator'!$D$6&gt;0.8,E969/'Mortgage Calculator'!$D$6&gt;0.78),ROUND('Mortgage Calculator'!$D$21*'Mortgage Calculator'!$D$15/12,2),0))</f>
        <v>0</v>
      </c>
      <c r="N969" s="36">
        <f>IF(B969="","",1-K969/'Mortgage Calculator'!$D$6)</f>
        <v>0</v>
      </c>
    </row>
    <row r="970" spans="2:14">
      <c r="B970" s="30">
        <f>IF(B969="","",IF(K969&gt;0.005,B969+1,""))</f>
        <v>0</v>
      </c>
      <c r="C970" s="31">
        <f>IF(B970="","",EDATE('Mortgage Calculator'!$D$10,B970-1))</f>
        <v>0</v>
      </c>
      <c r="D970" s="30">
        <f>IF(B970="","",INT((B970-1)/12)+1)</f>
        <v>0</v>
      </c>
      <c r="E970" s="32">
        <f>IF(B970="","",K969)</f>
        <v>0</v>
      </c>
      <c r="F970" s="32">
        <f>IF(B970="","",IF(B970&gt;='Mortgage Calculator'!$D$22,E970+I970,MIN('Mortgage Calculator'!$D$23,E970+I970)))</f>
        <v>0</v>
      </c>
      <c r="G970" s="33"/>
      <c r="H970" s="32">
        <f>IF(B970="","",MAX(0,MIN('Mortgage Calculator'!$D$17+N(G970),E970+I970-F970)))</f>
        <v>0</v>
      </c>
      <c r="I970" s="32">
        <f>IF(B970="","",ROUND(E970*'Mortgage Calculator'!$D$8/12,2))</f>
        <v>0</v>
      </c>
      <c r="J970" s="32">
        <f>IF(B970="","",F970+H970-I970)</f>
        <v>0</v>
      </c>
      <c r="K970" s="34">
        <f>IF(B970="","",ROUND(E970-J970,2))</f>
        <v>0</v>
      </c>
      <c r="L970" s="35">
        <f>IF(B970="","",L969+I970)</f>
        <v>0</v>
      </c>
      <c r="M970" s="32">
        <f>IF(B970="","",IF(AND('Mortgage Calculator'!$D$21/'Mortgage Calculator'!$D$6&gt;0.8,E970/'Mortgage Calculator'!$D$6&gt;0.78),ROUND('Mortgage Calculator'!$D$21*'Mortgage Calculator'!$D$15/12,2),0))</f>
        <v>0</v>
      </c>
      <c r="N970" s="36">
        <f>IF(B970="","",1-K970/'Mortgage Calculator'!$D$6)</f>
        <v>0</v>
      </c>
    </row>
    <row r="971" spans="2:14">
      <c r="B971" s="30">
        <f>IF(B970="","",IF(K970&gt;0.005,B970+1,""))</f>
        <v>0</v>
      </c>
      <c r="C971" s="31">
        <f>IF(B971="","",EDATE('Mortgage Calculator'!$D$10,B971-1))</f>
        <v>0</v>
      </c>
      <c r="D971" s="30">
        <f>IF(B971="","",INT((B971-1)/12)+1)</f>
        <v>0</v>
      </c>
      <c r="E971" s="32">
        <f>IF(B971="","",K970)</f>
        <v>0</v>
      </c>
      <c r="F971" s="32">
        <f>IF(B971="","",IF(B971&gt;='Mortgage Calculator'!$D$22,E971+I971,MIN('Mortgage Calculator'!$D$23,E971+I971)))</f>
        <v>0</v>
      </c>
      <c r="G971" s="33"/>
      <c r="H971" s="32">
        <f>IF(B971="","",MAX(0,MIN('Mortgage Calculator'!$D$17+N(G971),E971+I971-F971)))</f>
        <v>0</v>
      </c>
      <c r="I971" s="32">
        <f>IF(B971="","",ROUND(E971*'Mortgage Calculator'!$D$8/12,2))</f>
        <v>0</v>
      </c>
      <c r="J971" s="32">
        <f>IF(B971="","",F971+H971-I971)</f>
        <v>0</v>
      </c>
      <c r="K971" s="34">
        <f>IF(B971="","",ROUND(E971-J971,2))</f>
        <v>0</v>
      </c>
      <c r="L971" s="35">
        <f>IF(B971="","",L970+I971)</f>
        <v>0</v>
      </c>
      <c r="M971" s="32">
        <f>IF(B971="","",IF(AND('Mortgage Calculator'!$D$21/'Mortgage Calculator'!$D$6&gt;0.8,E971/'Mortgage Calculator'!$D$6&gt;0.78),ROUND('Mortgage Calculator'!$D$21*'Mortgage Calculator'!$D$15/12,2),0))</f>
        <v>0</v>
      </c>
      <c r="N971" s="36">
        <f>IF(B971="","",1-K971/'Mortgage Calculator'!$D$6)</f>
        <v>0</v>
      </c>
    </row>
    <row r="972" spans="2:14">
      <c r="B972" s="30">
        <f>IF(B971="","",IF(K971&gt;0.005,B971+1,""))</f>
        <v>0</v>
      </c>
      <c r="C972" s="31">
        <f>IF(B972="","",EDATE('Mortgage Calculator'!$D$10,B972-1))</f>
        <v>0</v>
      </c>
      <c r="D972" s="30">
        <f>IF(B972="","",INT((B972-1)/12)+1)</f>
        <v>0</v>
      </c>
      <c r="E972" s="32">
        <f>IF(B972="","",K971)</f>
        <v>0</v>
      </c>
      <c r="F972" s="32">
        <f>IF(B972="","",IF(B972&gt;='Mortgage Calculator'!$D$22,E972+I972,MIN('Mortgage Calculator'!$D$23,E972+I972)))</f>
        <v>0</v>
      </c>
      <c r="G972" s="33"/>
      <c r="H972" s="32">
        <f>IF(B972="","",MAX(0,MIN('Mortgage Calculator'!$D$17+N(G972),E972+I972-F972)))</f>
        <v>0</v>
      </c>
      <c r="I972" s="32">
        <f>IF(B972="","",ROUND(E972*'Mortgage Calculator'!$D$8/12,2))</f>
        <v>0</v>
      </c>
      <c r="J972" s="32">
        <f>IF(B972="","",F972+H972-I972)</f>
        <v>0</v>
      </c>
      <c r="K972" s="34">
        <f>IF(B972="","",ROUND(E972-J972,2))</f>
        <v>0</v>
      </c>
      <c r="L972" s="35">
        <f>IF(B972="","",L971+I972)</f>
        <v>0</v>
      </c>
      <c r="M972" s="32">
        <f>IF(B972="","",IF(AND('Mortgage Calculator'!$D$21/'Mortgage Calculator'!$D$6&gt;0.8,E972/'Mortgage Calculator'!$D$6&gt;0.78),ROUND('Mortgage Calculator'!$D$21*'Mortgage Calculator'!$D$15/12,2),0))</f>
        <v>0</v>
      </c>
      <c r="N972" s="36">
        <f>IF(B972="","",1-K972/'Mortgage Calculator'!$D$6)</f>
        <v>0</v>
      </c>
    </row>
    <row r="973" spans="2:14">
      <c r="B973" s="30">
        <f>IF(B972="","",IF(K972&gt;0.005,B972+1,""))</f>
        <v>0</v>
      </c>
      <c r="C973" s="31">
        <f>IF(B973="","",EDATE('Mortgage Calculator'!$D$10,B973-1))</f>
        <v>0</v>
      </c>
      <c r="D973" s="30">
        <f>IF(B973="","",INT((B973-1)/12)+1)</f>
        <v>0</v>
      </c>
      <c r="E973" s="32">
        <f>IF(B973="","",K972)</f>
        <v>0</v>
      </c>
      <c r="F973" s="32">
        <f>IF(B973="","",IF(B973&gt;='Mortgage Calculator'!$D$22,E973+I973,MIN('Mortgage Calculator'!$D$23,E973+I973)))</f>
        <v>0</v>
      </c>
      <c r="G973" s="33"/>
      <c r="H973" s="32">
        <f>IF(B973="","",MAX(0,MIN('Mortgage Calculator'!$D$17+N(G973),E973+I973-F973)))</f>
        <v>0</v>
      </c>
      <c r="I973" s="32">
        <f>IF(B973="","",ROUND(E973*'Mortgage Calculator'!$D$8/12,2))</f>
        <v>0</v>
      </c>
      <c r="J973" s="32">
        <f>IF(B973="","",F973+H973-I973)</f>
        <v>0</v>
      </c>
      <c r="K973" s="34">
        <f>IF(B973="","",ROUND(E973-J973,2))</f>
        <v>0</v>
      </c>
      <c r="L973" s="35">
        <f>IF(B973="","",L972+I973)</f>
        <v>0</v>
      </c>
      <c r="M973" s="32">
        <f>IF(B973="","",IF(AND('Mortgage Calculator'!$D$21/'Mortgage Calculator'!$D$6&gt;0.8,E973/'Mortgage Calculator'!$D$6&gt;0.78),ROUND('Mortgage Calculator'!$D$21*'Mortgage Calculator'!$D$15/12,2),0))</f>
        <v>0</v>
      </c>
      <c r="N973" s="36">
        <f>IF(B973="","",1-K973/'Mortgage Calculator'!$D$6)</f>
        <v>0</v>
      </c>
    </row>
    <row r="974" spans="2:14">
      <c r="B974" s="30">
        <f>IF(B973="","",IF(K973&gt;0.005,B973+1,""))</f>
        <v>0</v>
      </c>
      <c r="C974" s="31">
        <f>IF(B974="","",EDATE('Mortgage Calculator'!$D$10,B974-1))</f>
        <v>0</v>
      </c>
      <c r="D974" s="30">
        <f>IF(B974="","",INT((B974-1)/12)+1)</f>
        <v>0</v>
      </c>
      <c r="E974" s="32">
        <f>IF(B974="","",K973)</f>
        <v>0</v>
      </c>
      <c r="F974" s="32">
        <f>IF(B974="","",IF(B974&gt;='Mortgage Calculator'!$D$22,E974+I974,MIN('Mortgage Calculator'!$D$23,E974+I974)))</f>
        <v>0</v>
      </c>
      <c r="G974" s="33"/>
      <c r="H974" s="32">
        <f>IF(B974="","",MAX(0,MIN('Mortgage Calculator'!$D$17+N(G974),E974+I974-F974)))</f>
        <v>0</v>
      </c>
      <c r="I974" s="32">
        <f>IF(B974="","",ROUND(E974*'Mortgage Calculator'!$D$8/12,2))</f>
        <v>0</v>
      </c>
      <c r="J974" s="32">
        <f>IF(B974="","",F974+H974-I974)</f>
        <v>0</v>
      </c>
      <c r="K974" s="34">
        <f>IF(B974="","",ROUND(E974-J974,2))</f>
        <v>0</v>
      </c>
      <c r="L974" s="35">
        <f>IF(B974="","",L973+I974)</f>
        <v>0</v>
      </c>
      <c r="M974" s="32">
        <f>IF(B974="","",IF(AND('Mortgage Calculator'!$D$21/'Mortgage Calculator'!$D$6&gt;0.8,E974/'Mortgage Calculator'!$D$6&gt;0.78),ROUND('Mortgage Calculator'!$D$21*'Mortgage Calculator'!$D$15/12,2),0))</f>
        <v>0</v>
      </c>
      <c r="N974" s="36">
        <f>IF(B974="","",1-K974/'Mortgage Calculator'!$D$6)</f>
        <v>0</v>
      </c>
    </row>
    <row r="975" spans="2:14">
      <c r="B975" s="30">
        <f>IF(B974="","",IF(K974&gt;0.005,B974+1,""))</f>
        <v>0</v>
      </c>
      <c r="C975" s="31">
        <f>IF(B975="","",EDATE('Mortgage Calculator'!$D$10,B975-1))</f>
        <v>0</v>
      </c>
      <c r="D975" s="30">
        <f>IF(B975="","",INT((B975-1)/12)+1)</f>
        <v>0</v>
      </c>
      <c r="E975" s="32">
        <f>IF(B975="","",K974)</f>
        <v>0</v>
      </c>
      <c r="F975" s="32">
        <f>IF(B975="","",IF(B975&gt;='Mortgage Calculator'!$D$22,E975+I975,MIN('Mortgage Calculator'!$D$23,E975+I975)))</f>
        <v>0</v>
      </c>
      <c r="G975" s="33"/>
      <c r="H975" s="32">
        <f>IF(B975="","",MAX(0,MIN('Mortgage Calculator'!$D$17+N(G975),E975+I975-F975)))</f>
        <v>0</v>
      </c>
      <c r="I975" s="32">
        <f>IF(B975="","",ROUND(E975*'Mortgage Calculator'!$D$8/12,2))</f>
        <v>0</v>
      </c>
      <c r="J975" s="32">
        <f>IF(B975="","",F975+H975-I975)</f>
        <v>0</v>
      </c>
      <c r="K975" s="34">
        <f>IF(B975="","",ROUND(E975-J975,2))</f>
        <v>0</v>
      </c>
      <c r="L975" s="35">
        <f>IF(B975="","",L974+I975)</f>
        <v>0</v>
      </c>
      <c r="M975" s="32">
        <f>IF(B975="","",IF(AND('Mortgage Calculator'!$D$21/'Mortgage Calculator'!$D$6&gt;0.8,E975/'Mortgage Calculator'!$D$6&gt;0.78),ROUND('Mortgage Calculator'!$D$21*'Mortgage Calculator'!$D$15/12,2),0))</f>
        <v>0</v>
      </c>
      <c r="N975" s="36">
        <f>IF(B975="","",1-K975/'Mortgage Calculator'!$D$6)</f>
        <v>0</v>
      </c>
    </row>
    <row r="976" spans="2:14">
      <c r="B976" s="30">
        <f>IF(B975="","",IF(K975&gt;0.005,B975+1,""))</f>
        <v>0</v>
      </c>
      <c r="C976" s="31">
        <f>IF(B976="","",EDATE('Mortgage Calculator'!$D$10,B976-1))</f>
        <v>0</v>
      </c>
      <c r="D976" s="30">
        <f>IF(B976="","",INT((B976-1)/12)+1)</f>
        <v>0</v>
      </c>
      <c r="E976" s="32">
        <f>IF(B976="","",K975)</f>
        <v>0</v>
      </c>
      <c r="F976" s="32">
        <f>IF(B976="","",IF(B976&gt;='Mortgage Calculator'!$D$22,E976+I976,MIN('Mortgage Calculator'!$D$23,E976+I976)))</f>
        <v>0</v>
      </c>
      <c r="G976" s="33"/>
      <c r="H976" s="32">
        <f>IF(B976="","",MAX(0,MIN('Mortgage Calculator'!$D$17+N(G976),E976+I976-F976)))</f>
        <v>0</v>
      </c>
      <c r="I976" s="32">
        <f>IF(B976="","",ROUND(E976*'Mortgage Calculator'!$D$8/12,2))</f>
        <v>0</v>
      </c>
      <c r="J976" s="32">
        <f>IF(B976="","",F976+H976-I976)</f>
        <v>0</v>
      </c>
      <c r="K976" s="34">
        <f>IF(B976="","",ROUND(E976-J976,2))</f>
        <v>0</v>
      </c>
      <c r="L976" s="35">
        <f>IF(B976="","",L975+I976)</f>
        <v>0</v>
      </c>
      <c r="M976" s="32">
        <f>IF(B976="","",IF(AND('Mortgage Calculator'!$D$21/'Mortgage Calculator'!$D$6&gt;0.8,E976/'Mortgage Calculator'!$D$6&gt;0.78),ROUND('Mortgage Calculator'!$D$21*'Mortgage Calculator'!$D$15/12,2),0))</f>
        <v>0</v>
      </c>
      <c r="N976" s="36">
        <f>IF(B976="","",1-K976/'Mortgage Calculator'!$D$6)</f>
        <v>0</v>
      </c>
    </row>
    <row r="977" spans="2:14">
      <c r="B977" s="30">
        <f>IF(B976="","",IF(K976&gt;0.005,B976+1,""))</f>
        <v>0</v>
      </c>
      <c r="C977" s="31">
        <f>IF(B977="","",EDATE('Mortgage Calculator'!$D$10,B977-1))</f>
        <v>0</v>
      </c>
      <c r="D977" s="30">
        <f>IF(B977="","",INT((B977-1)/12)+1)</f>
        <v>0</v>
      </c>
      <c r="E977" s="32">
        <f>IF(B977="","",K976)</f>
        <v>0</v>
      </c>
      <c r="F977" s="32">
        <f>IF(B977="","",IF(B977&gt;='Mortgage Calculator'!$D$22,E977+I977,MIN('Mortgage Calculator'!$D$23,E977+I977)))</f>
        <v>0</v>
      </c>
      <c r="G977" s="33"/>
      <c r="H977" s="32">
        <f>IF(B977="","",MAX(0,MIN('Mortgage Calculator'!$D$17+N(G977),E977+I977-F977)))</f>
        <v>0</v>
      </c>
      <c r="I977" s="32">
        <f>IF(B977="","",ROUND(E977*'Mortgage Calculator'!$D$8/12,2))</f>
        <v>0</v>
      </c>
      <c r="J977" s="32">
        <f>IF(B977="","",F977+H977-I977)</f>
        <v>0</v>
      </c>
      <c r="K977" s="34">
        <f>IF(B977="","",ROUND(E977-J977,2))</f>
        <v>0</v>
      </c>
      <c r="L977" s="35">
        <f>IF(B977="","",L976+I977)</f>
        <v>0</v>
      </c>
      <c r="M977" s="32">
        <f>IF(B977="","",IF(AND('Mortgage Calculator'!$D$21/'Mortgage Calculator'!$D$6&gt;0.8,E977/'Mortgage Calculator'!$D$6&gt;0.78),ROUND('Mortgage Calculator'!$D$21*'Mortgage Calculator'!$D$15/12,2),0))</f>
        <v>0</v>
      </c>
      <c r="N977" s="36">
        <f>IF(B977="","",1-K977/'Mortgage Calculator'!$D$6)</f>
        <v>0</v>
      </c>
    </row>
    <row r="978" spans="2:14">
      <c r="B978" s="30">
        <f>IF(B977="","",IF(K977&gt;0.005,B977+1,""))</f>
        <v>0</v>
      </c>
      <c r="C978" s="31">
        <f>IF(B978="","",EDATE('Mortgage Calculator'!$D$10,B978-1))</f>
        <v>0</v>
      </c>
      <c r="D978" s="30">
        <f>IF(B978="","",INT((B978-1)/12)+1)</f>
        <v>0</v>
      </c>
      <c r="E978" s="32">
        <f>IF(B978="","",K977)</f>
        <v>0</v>
      </c>
      <c r="F978" s="32">
        <f>IF(B978="","",IF(B978&gt;='Mortgage Calculator'!$D$22,E978+I978,MIN('Mortgage Calculator'!$D$23,E978+I978)))</f>
        <v>0</v>
      </c>
      <c r="G978" s="33"/>
      <c r="H978" s="32">
        <f>IF(B978="","",MAX(0,MIN('Mortgage Calculator'!$D$17+N(G978),E978+I978-F978)))</f>
        <v>0</v>
      </c>
      <c r="I978" s="32">
        <f>IF(B978="","",ROUND(E978*'Mortgage Calculator'!$D$8/12,2))</f>
        <v>0</v>
      </c>
      <c r="J978" s="32">
        <f>IF(B978="","",F978+H978-I978)</f>
        <v>0</v>
      </c>
      <c r="K978" s="34">
        <f>IF(B978="","",ROUND(E978-J978,2))</f>
        <v>0</v>
      </c>
      <c r="L978" s="35">
        <f>IF(B978="","",L977+I978)</f>
        <v>0</v>
      </c>
      <c r="M978" s="32">
        <f>IF(B978="","",IF(AND('Mortgage Calculator'!$D$21/'Mortgage Calculator'!$D$6&gt;0.8,E978/'Mortgage Calculator'!$D$6&gt;0.78),ROUND('Mortgage Calculator'!$D$21*'Mortgage Calculator'!$D$15/12,2),0))</f>
        <v>0</v>
      </c>
      <c r="N978" s="36">
        <f>IF(B978="","",1-K978/'Mortgage Calculator'!$D$6)</f>
        <v>0</v>
      </c>
    </row>
    <row r="979" spans="2:14">
      <c r="B979" s="30">
        <f>IF(B978="","",IF(K978&gt;0.005,B978+1,""))</f>
        <v>0</v>
      </c>
      <c r="C979" s="31">
        <f>IF(B979="","",EDATE('Mortgage Calculator'!$D$10,B979-1))</f>
        <v>0</v>
      </c>
      <c r="D979" s="30">
        <f>IF(B979="","",INT((B979-1)/12)+1)</f>
        <v>0</v>
      </c>
      <c r="E979" s="32">
        <f>IF(B979="","",K978)</f>
        <v>0</v>
      </c>
      <c r="F979" s="32">
        <f>IF(B979="","",IF(B979&gt;='Mortgage Calculator'!$D$22,E979+I979,MIN('Mortgage Calculator'!$D$23,E979+I979)))</f>
        <v>0</v>
      </c>
      <c r="G979" s="33"/>
      <c r="H979" s="32">
        <f>IF(B979="","",MAX(0,MIN('Mortgage Calculator'!$D$17+N(G979),E979+I979-F979)))</f>
        <v>0</v>
      </c>
      <c r="I979" s="32">
        <f>IF(B979="","",ROUND(E979*'Mortgage Calculator'!$D$8/12,2))</f>
        <v>0</v>
      </c>
      <c r="J979" s="32">
        <f>IF(B979="","",F979+H979-I979)</f>
        <v>0</v>
      </c>
      <c r="K979" s="34">
        <f>IF(B979="","",ROUND(E979-J979,2))</f>
        <v>0</v>
      </c>
      <c r="L979" s="35">
        <f>IF(B979="","",L978+I979)</f>
        <v>0</v>
      </c>
      <c r="M979" s="32">
        <f>IF(B979="","",IF(AND('Mortgage Calculator'!$D$21/'Mortgage Calculator'!$D$6&gt;0.8,E979/'Mortgage Calculator'!$D$6&gt;0.78),ROUND('Mortgage Calculator'!$D$21*'Mortgage Calculator'!$D$15/12,2),0))</f>
        <v>0</v>
      </c>
      <c r="N979" s="36">
        <f>IF(B979="","",1-K979/'Mortgage Calculator'!$D$6)</f>
        <v>0</v>
      </c>
    </row>
    <row r="980" spans="2:14">
      <c r="B980" s="30">
        <f>IF(B979="","",IF(K979&gt;0.005,B979+1,""))</f>
        <v>0</v>
      </c>
      <c r="C980" s="31">
        <f>IF(B980="","",EDATE('Mortgage Calculator'!$D$10,B980-1))</f>
        <v>0</v>
      </c>
      <c r="D980" s="30">
        <f>IF(B980="","",INT((B980-1)/12)+1)</f>
        <v>0</v>
      </c>
      <c r="E980" s="32">
        <f>IF(B980="","",K979)</f>
        <v>0</v>
      </c>
      <c r="F980" s="32">
        <f>IF(B980="","",IF(B980&gt;='Mortgage Calculator'!$D$22,E980+I980,MIN('Mortgage Calculator'!$D$23,E980+I980)))</f>
        <v>0</v>
      </c>
      <c r="G980" s="33"/>
      <c r="H980" s="32">
        <f>IF(B980="","",MAX(0,MIN('Mortgage Calculator'!$D$17+N(G980),E980+I980-F980)))</f>
        <v>0</v>
      </c>
      <c r="I980" s="32">
        <f>IF(B980="","",ROUND(E980*'Mortgage Calculator'!$D$8/12,2))</f>
        <v>0</v>
      </c>
      <c r="J980" s="32">
        <f>IF(B980="","",F980+H980-I980)</f>
        <v>0</v>
      </c>
      <c r="K980" s="34">
        <f>IF(B980="","",ROUND(E980-J980,2))</f>
        <v>0</v>
      </c>
      <c r="L980" s="35">
        <f>IF(B980="","",L979+I980)</f>
        <v>0</v>
      </c>
      <c r="M980" s="32">
        <f>IF(B980="","",IF(AND('Mortgage Calculator'!$D$21/'Mortgage Calculator'!$D$6&gt;0.8,E980/'Mortgage Calculator'!$D$6&gt;0.78),ROUND('Mortgage Calculator'!$D$21*'Mortgage Calculator'!$D$15/12,2),0))</f>
        <v>0</v>
      </c>
      <c r="N980" s="36">
        <f>IF(B980="","",1-K980/'Mortgage Calculator'!$D$6)</f>
        <v>0</v>
      </c>
    </row>
    <row r="981" spans="2:14">
      <c r="B981" s="30">
        <f>IF(B980="","",IF(K980&gt;0.005,B980+1,""))</f>
        <v>0</v>
      </c>
      <c r="C981" s="31">
        <f>IF(B981="","",EDATE('Mortgage Calculator'!$D$10,B981-1))</f>
        <v>0</v>
      </c>
      <c r="D981" s="30">
        <f>IF(B981="","",INT((B981-1)/12)+1)</f>
        <v>0</v>
      </c>
      <c r="E981" s="32">
        <f>IF(B981="","",K980)</f>
        <v>0</v>
      </c>
      <c r="F981" s="32">
        <f>IF(B981="","",IF(B981&gt;='Mortgage Calculator'!$D$22,E981+I981,MIN('Mortgage Calculator'!$D$23,E981+I981)))</f>
        <v>0</v>
      </c>
      <c r="G981" s="33"/>
      <c r="H981" s="32">
        <f>IF(B981="","",MAX(0,MIN('Mortgage Calculator'!$D$17+N(G981),E981+I981-F981)))</f>
        <v>0</v>
      </c>
      <c r="I981" s="32">
        <f>IF(B981="","",ROUND(E981*'Mortgage Calculator'!$D$8/12,2))</f>
        <v>0</v>
      </c>
      <c r="J981" s="32">
        <f>IF(B981="","",F981+H981-I981)</f>
        <v>0</v>
      </c>
      <c r="K981" s="34">
        <f>IF(B981="","",ROUND(E981-J981,2))</f>
        <v>0</v>
      </c>
      <c r="L981" s="35">
        <f>IF(B981="","",L980+I981)</f>
        <v>0</v>
      </c>
      <c r="M981" s="32">
        <f>IF(B981="","",IF(AND('Mortgage Calculator'!$D$21/'Mortgage Calculator'!$D$6&gt;0.8,E981/'Mortgage Calculator'!$D$6&gt;0.78),ROUND('Mortgage Calculator'!$D$21*'Mortgage Calculator'!$D$15/12,2),0))</f>
        <v>0</v>
      </c>
      <c r="N981" s="36">
        <f>IF(B981="","",1-K981/'Mortgage Calculator'!$D$6)</f>
        <v>0</v>
      </c>
    </row>
    <row r="982" spans="2:14">
      <c r="B982" s="30">
        <f>IF(B981="","",IF(K981&gt;0.005,B981+1,""))</f>
        <v>0</v>
      </c>
      <c r="C982" s="31">
        <f>IF(B982="","",EDATE('Mortgage Calculator'!$D$10,B982-1))</f>
        <v>0</v>
      </c>
      <c r="D982" s="30">
        <f>IF(B982="","",INT((B982-1)/12)+1)</f>
        <v>0</v>
      </c>
      <c r="E982" s="32">
        <f>IF(B982="","",K981)</f>
        <v>0</v>
      </c>
      <c r="F982" s="32">
        <f>IF(B982="","",IF(B982&gt;='Mortgage Calculator'!$D$22,E982+I982,MIN('Mortgage Calculator'!$D$23,E982+I982)))</f>
        <v>0</v>
      </c>
      <c r="G982" s="33"/>
      <c r="H982" s="32">
        <f>IF(B982="","",MAX(0,MIN('Mortgage Calculator'!$D$17+N(G982),E982+I982-F982)))</f>
        <v>0</v>
      </c>
      <c r="I982" s="32">
        <f>IF(B982="","",ROUND(E982*'Mortgage Calculator'!$D$8/12,2))</f>
        <v>0</v>
      </c>
      <c r="J982" s="32">
        <f>IF(B982="","",F982+H982-I982)</f>
        <v>0</v>
      </c>
      <c r="K982" s="34">
        <f>IF(B982="","",ROUND(E982-J982,2))</f>
        <v>0</v>
      </c>
      <c r="L982" s="35">
        <f>IF(B982="","",L981+I982)</f>
        <v>0</v>
      </c>
      <c r="M982" s="32">
        <f>IF(B982="","",IF(AND('Mortgage Calculator'!$D$21/'Mortgage Calculator'!$D$6&gt;0.8,E982/'Mortgage Calculator'!$D$6&gt;0.78),ROUND('Mortgage Calculator'!$D$21*'Mortgage Calculator'!$D$15/12,2),0))</f>
        <v>0</v>
      </c>
      <c r="N982" s="36">
        <f>IF(B982="","",1-K982/'Mortgage Calculator'!$D$6)</f>
        <v>0</v>
      </c>
    </row>
    <row r="983" spans="2:14">
      <c r="B983" s="30">
        <f>IF(B982="","",IF(K982&gt;0.005,B982+1,""))</f>
        <v>0</v>
      </c>
      <c r="C983" s="31">
        <f>IF(B983="","",EDATE('Mortgage Calculator'!$D$10,B983-1))</f>
        <v>0</v>
      </c>
      <c r="D983" s="30">
        <f>IF(B983="","",INT((B983-1)/12)+1)</f>
        <v>0</v>
      </c>
      <c r="E983" s="32">
        <f>IF(B983="","",K982)</f>
        <v>0</v>
      </c>
      <c r="F983" s="32">
        <f>IF(B983="","",IF(B983&gt;='Mortgage Calculator'!$D$22,E983+I983,MIN('Mortgage Calculator'!$D$23,E983+I983)))</f>
        <v>0</v>
      </c>
      <c r="G983" s="33"/>
      <c r="H983" s="32">
        <f>IF(B983="","",MAX(0,MIN('Mortgage Calculator'!$D$17+N(G983),E983+I983-F983)))</f>
        <v>0</v>
      </c>
      <c r="I983" s="32">
        <f>IF(B983="","",ROUND(E983*'Mortgage Calculator'!$D$8/12,2))</f>
        <v>0</v>
      </c>
      <c r="J983" s="32">
        <f>IF(B983="","",F983+H983-I983)</f>
        <v>0</v>
      </c>
      <c r="K983" s="34">
        <f>IF(B983="","",ROUND(E983-J983,2))</f>
        <v>0</v>
      </c>
      <c r="L983" s="35">
        <f>IF(B983="","",L982+I983)</f>
        <v>0</v>
      </c>
      <c r="M983" s="32">
        <f>IF(B983="","",IF(AND('Mortgage Calculator'!$D$21/'Mortgage Calculator'!$D$6&gt;0.8,E983/'Mortgage Calculator'!$D$6&gt;0.78),ROUND('Mortgage Calculator'!$D$21*'Mortgage Calculator'!$D$15/12,2),0))</f>
        <v>0</v>
      </c>
      <c r="N983" s="36">
        <f>IF(B983="","",1-K983/'Mortgage Calculator'!$D$6)</f>
        <v>0</v>
      </c>
    </row>
    <row r="984" spans="2:14">
      <c r="B984" s="30">
        <f>IF(B983="","",IF(K983&gt;0.005,B983+1,""))</f>
        <v>0</v>
      </c>
      <c r="C984" s="31">
        <f>IF(B984="","",EDATE('Mortgage Calculator'!$D$10,B984-1))</f>
        <v>0</v>
      </c>
      <c r="D984" s="30">
        <f>IF(B984="","",INT((B984-1)/12)+1)</f>
        <v>0</v>
      </c>
      <c r="E984" s="32">
        <f>IF(B984="","",K983)</f>
        <v>0</v>
      </c>
      <c r="F984" s="32">
        <f>IF(B984="","",IF(B984&gt;='Mortgage Calculator'!$D$22,E984+I984,MIN('Mortgage Calculator'!$D$23,E984+I984)))</f>
        <v>0</v>
      </c>
      <c r="G984" s="33"/>
      <c r="H984" s="32">
        <f>IF(B984="","",MAX(0,MIN('Mortgage Calculator'!$D$17+N(G984),E984+I984-F984)))</f>
        <v>0</v>
      </c>
      <c r="I984" s="32">
        <f>IF(B984="","",ROUND(E984*'Mortgage Calculator'!$D$8/12,2))</f>
        <v>0</v>
      </c>
      <c r="J984" s="32">
        <f>IF(B984="","",F984+H984-I984)</f>
        <v>0</v>
      </c>
      <c r="K984" s="34">
        <f>IF(B984="","",ROUND(E984-J984,2))</f>
        <v>0</v>
      </c>
      <c r="L984" s="35">
        <f>IF(B984="","",L983+I984)</f>
        <v>0</v>
      </c>
      <c r="M984" s="32">
        <f>IF(B984="","",IF(AND('Mortgage Calculator'!$D$21/'Mortgage Calculator'!$D$6&gt;0.8,E984/'Mortgage Calculator'!$D$6&gt;0.78),ROUND('Mortgage Calculator'!$D$21*'Mortgage Calculator'!$D$15/12,2),0))</f>
        <v>0</v>
      </c>
      <c r="N984" s="36">
        <f>IF(B984="","",1-K984/'Mortgage Calculator'!$D$6)</f>
        <v>0</v>
      </c>
    </row>
    <row r="985" spans="2:14">
      <c r="B985" s="30">
        <f>IF(B984="","",IF(K984&gt;0.005,B984+1,""))</f>
        <v>0</v>
      </c>
      <c r="C985" s="31">
        <f>IF(B985="","",EDATE('Mortgage Calculator'!$D$10,B985-1))</f>
        <v>0</v>
      </c>
      <c r="D985" s="30">
        <f>IF(B985="","",INT((B985-1)/12)+1)</f>
        <v>0</v>
      </c>
      <c r="E985" s="32">
        <f>IF(B985="","",K984)</f>
        <v>0</v>
      </c>
      <c r="F985" s="32">
        <f>IF(B985="","",IF(B985&gt;='Mortgage Calculator'!$D$22,E985+I985,MIN('Mortgage Calculator'!$D$23,E985+I985)))</f>
        <v>0</v>
      </c>
      <c r="G985" s="33"/>
      <c r="H985" s="32">
        <f>IF(B985="","",MAX(0,MIN('Mortgage Calculator'!$D$17+N(G985),E985+I985-F985)))</f>
        <v>0</v>
      </c>
      <c r="I985" s="32">
        <f>IF(B985="","",ROUND(E985*'Mortgage Calculator'!$D$8/12,2))</f>
        <v>0</v>
      </c>
      <c r="J985" s="32">
        <f>IF(B985="","",F985+H985-I985)</f>
        <v>0</v>
      </c>
      <c r="K985" s="34">
        <f>IF(B985="","",ROUND(E985-J985,2))</f>
        <v>0</v>
      </c>
      <c r="L985" s="35">
        <f>IF(B985="","",L984+I985)</f>
        <v>0</v>
      </c>
      <c r="M985" s="32">
        <f>IF(B985="","",IF(AND('Mortgage Calculator'!$D$21/'Mortgage Calculator'!$D$6&gt;0.8,E985/'Mortgage Calculator'!$D$6&gt;0.78),ROUND('Mortgage Calculator'!$D$21*'Mortgage Calculator'!$D$15/12,2),0))</f>
        <v>0</v>
      </c>
      <c r="N985" s="36">
        <f>IF(B985="","",1-K985/'Mortgage Calculator'!$D$6)</f>
        <v>0</v>
      </c>
    </row>
    <row r="986" spans="2:14">
      <c r="B986" s="30">
        <f>IF(B985="","",IF(K985&gt;0.005,B985+1,""))</f>
        <v>0</v>
      </c>
      <c r="C986" s="31">
        <f>IF(B986="","",EDATE('Mortgage Calculator'!$D$10,B986-1))</f>
        <v>0</v>
      </c>
      <c r="D986" s="30">
        <f>IF(B986="","",INT((B986-1)/12)+1)</f>
        <v>0</v>
      </c>
      <c r="E986" s="32">
        <f>IF(B986="","",K985)</f>
        <v>0</v>
      </c>
      <c r="F986" s="32">
        <f>IF(B986="","",IF(B986&gt;='Mortgage Calculator'!$D$22,E986+I986,MIN('Mortgage Calculator'!$D$23,E986+I986)))</f>
        <v>0</v>
      </c>
      <c r="G986" s="33"/>
      <c r="H986" s="32">
        <f>IF(B986="","",MAX(0,MIN('Mortgage Calculator'!$D$17+N(G986),E986+I986-F986)))</f>
        <v>0</v>
      </c>
      <c r="I986" s="32">
        <f>IF(B986="","",ROUND(E986*'Mortgage Calculator'!$D$8/12,2))</f>
        <v>0</v>
      </c>
      <c r="J986" s="32">
        <f>IF(B986="","",F986+H986-I986)</f>
        <v>0</v>
      </c>
      <c r="K986" s="34">
        <f>IF(B986="","",ROUND(E986-J986,2))</f>
        <v>0</v>
      </c>
      <c r="L986" s="35">
        <f>IF(B986="","",L985+I986)</f>
        <v>0</v>
      </c>
      <c r="M986" s="32">
        <f>IF(B986="","",IF(AND('Mortgage Calculator'!$D$21/'Mortgage Calculator'!$D$6&gt;0.8,E986/'Mortgage Calculator'!$D$6&gt;0.78),ROUND('Mortgage Calculator'!$D$21*'Mortgage Calculator'!$D$15/12,2),0))</f>
        <v>0</v>
      </c>
      <c r="N986" s="36">
        <f>IF(B986="","",1-K986/'Mortgage Calculator'!$D$6)</f>
        <v>0</v>
      </c>
    </row>
    <row r="987" spans="2:14">
      <c r="B987" s="30">
        <f>IF(B986="","",IF(K986&gt;0.005,B986+1,""))</f>
        <v>0</v>
      </c>
      <c r="C987" s="31">
        <f>IF(B987="","",EDATE('Mortgage Calculator'!$D$10,B987-1))</f>
        <v>0</v>
      </c>
      <c r="D987" s="30">
        <f>IF(B987="","",INT((B987-1)/12)+1)</f>
        <v>0</v>
      </c>
      <c r="E987" s="32">
        <f>IF(B987="","",K986)</f>
        <v>0</v>
      </c>
      <c r="F987" s="32">
        <f>IF(B987="","",IF(B987&gt;='Mortgage Calculator'!$D$22,E987+I987,MIN('Mortgage Calculator'!$D$23,E987+I987)))</f>
        <v>0</v>
      </c>
      <c r="G987" s="33"/>
      <c r="H987" s="32">
        <f>IF(B987="","",MAX(0,MIN('Mortgage Calculator'!$D$17+N(G987),E987+I987-F987)))</f>
        <v>0</v>
      </c>
      <c r="I987" s="32">
        <f>IF(B987="","",ROUND(E987*'Mortgage Calculator'!$D$8/12,2))</f>
        <v>0</v>
      </c>
      <c r="J987" s="32">
        <f>IF(B987="","",F987+H987-I987)</f>
        <v>0</v>
      </c>
      <c r="K987" s="34">
        <f>IF(B987="","",ROUND(E987-J987,2))</f>
        <v>0</v>
      </c>
      <c r="L987" s="35">
        <f>IF(B987="","",L986+I987)</f>
        <v>0</v>
      </c>
      <c r="M987" s="32">
        <f>IF(B987="","",IF(AND('Mortgage Calculator'!$D$21/'Mortgage Calculator'!$D$6&gt;0.8,E987/'Mortgage Calculator'!$D$6&gt;0.78),ROUND('Mortgage Calculator'!$D$21*'Mortgage Calculator'!$D$15/12,2),0))</f>
        <v>0</v>
      </c>
      <c r="N987" s="36">
        <f>IF(B987="","",1-K987/'Mortgage Calculator'!$D$6)</f>
        <v>0</v>
      </c>
    </row>
    <row r="988" spans="2:14">
      <c r="B988" s="30">
        <f>IF(B987="","",IF(K987&gt;0.005,B987+1,""))</f>
        <v>0</v>
      </c>
      <c r="C988" s="31">
        <f>IF(B988="","",EDATE('Mortgage Calculator'!$D$10,B988-1))</f>
        <v>0</v>
      </c>
      <c r="D988" s="30">
        <f>IF(B988="","",INT((B988-1)/12)+1)</f>
        <v>0</v>
      </c>
      <c r="E988" s="32">
        <f>IF(B988="","",K987)</f>
        <v>0</v>
      </c>
      <c r="F988" s="32">
        <f>IF(B988="","",IF(B988&gt;='Mortgage Calculator'!$D$22,E988+I988,MIN('Mortgage Calculator'!$D$23,E988+I988)))</f>
        <v>0</v>
      </c>
      <c r="G988" s="33"/>
      <c r="H988" s="32">
        <f>IF(B988="","",MAX(0,MIN('Mortgage Calculator'!$D$17+N(G988),E988+I988-F988)))</f>
        <v>0</v>
      </c>
      <c r="I988" s="32">
        <f>IF(B988="","",ROUND(E988*'Mortgage Calculator'!$D$8/12,2))</f>
        <v>0</v>
      </c>
      <c r="J988" s="32">
        <f>IF(B988="","",F988+H988-I988)</f>
        <v>0</v>
      </c>
      <c r="K988" s="34">
        <f>IF(B988="","",ROUND(E988-J988,2))</f>
        <v>0</v>
      </c>
      <c r="L988" s="35">
        <f>IF(B988="","",L987+I988)</f>
        <v>0</v>
      </c>
      <c r="M988" s="32">
        <f>IF(B988="","",IF(AND('Mortgage Calculator'!$D$21/'Mortgage Calculator'!$D$6&gt;0.8,E988/'Mortgage Calculator'!$D$6&gt;0.78),ROUND('Mortgage Calculator'!$D$21*'Mortgage Calculator'!$D$15/12,2),0))</f>
        <v>0</v>
      </c>
      <c r="N988" s="36">
        <f>IF(B988="","",1-K988/'Mortgage Calculator'!$D$6)</f>
        <v>0</v>
      </c>
    </row>
    <row r="989" spans="2:14">
      <c r="B989" s="30">
        <f>IF(B988="","",IF(K988&gt;0.005,B988+1,""))</f>
        <v>0</v>
      </c>
      <c r="C989" s="31">
        <f>IF(B989="","",EDATE('Mortgage Calculator'!$D$10,B989-1))</f>
        <v>0</v>
      </c>
      <c r="D989" s="30">
        <f>IF(B989="","",INT((B989-1)/12)+1)</f>
        <v>0</v>
      </c>
      <c r="E989" s="32">
        <f>IF(B989="","",K988)</f>
        <v>0</v>
      </c>
      <c r="F989" s="32">
        <f>IF(B989="","",IF(B989&gt;='Mortgage Calculator'!$D$22,E989+I989,MIN('Mortgage Calculator'!$D$23,E989+I989)))</f>
        <v>0</v>
      </c>
      <c r="G989" s="33"/>
      <c r="H989" s="32">
        <f>IF(B989="","",MAX(0,MIN('Mortgage Calculator'!$D$17+N(G989),E989+I989-F989)))</f>
        <v>0</v>
      </c>
      <c r="I989" s="32">
        <f>IF(B989="","",ROUND(E989*'Mortgage Calculator'!$D$8/12,2))</f>
        <v>0</v>
      </c>
      <c r="J989" s="32">
        <f>IF(B989="","",F989+H989-I989)</f>
        <v>0</v>
      </c>
      <c r="K989" s="34">
        <f>IF(B989="","",ROUND(E989-J989,2))</f>
        <v>0</v>
      </c>
      <c r="L989" s="35">
        <f>IF(B989="","",L988+I989)</f>
        <v>0</v>
      </c>
      <c r="M989" s="32">
        <f>IF(B989="","",IF(AND('Mortgage Calculator'!$D$21/'Mortgage Calculator'!$D$6&gt;0.8,E989/'Mortgage Calculator'!$D$6&gt;0.78),ROUND('Mortgage Calculator'!$D$21*'Mortgage Calculator'!$D$15/12,2),0))</f>
        <v>0</v>
      </c>
      <c r="N989" s="36">
        <f>IF(B989="","",1-K989/'Mortgage Calculator'!$D$6)</f>
        <v>0</v>
      </c>
    </row>
    <row r="990" spans="2:14">
      <c r="B990" s="30">
        <f>IF(B989="","",IF(K989&gt;0.005,B989+1,""))</f>
        <v>0</v>
      </c>
      <c r="C990" s="31">
        <f>IF(B990="","",EDATE('Mortgage Calculator'!$D$10,B990-1))</f>
        <v>0</v>
      </c>
      <c r="D990" s="30">
        <f>IF(B990="","",INT((B990-1)/12)+1)</f>
        <v>0</v>
      </c>
      <c r="E990" s="32">
        <f>IF(B990="","",K989)</f>
        <v>0</v>
      </c>
      <c r="F990" s="32">
        <f>IF(B990="","",IF(B990&gt;='Mortgage Calculator'!$D$22,E990+I990,MIN('Mortgage Calculator'!$D$23,E990+I990)))</f>
        <v>0</v>
      </c>
      <c r="G990" s="33"/>
      <c r="H990" s="32">
        <f>IF(B990="","",MAX(0,MIN('Mortgage Calculator'!$D$17+N(G990),E990+I990-F990)))</f>
        <v>0</v>
      </c>
      <c r="I990" s="32">
        <f>IF(B990="","",ROUND(E990*'Mortgage Calculator'!$D$8/12,2))</f>
        <v>0</v>
      </c>
      <c r="J990" s="32">
        <f>IF(B990="","",F990+H990-I990)</f>
        <v>0</v>
      </c>
      <c r="K990" s="34">
        <f>IF(B990="","",ROUND(E990-J990,2))</f>
        <v>0</v>
      </c>
      <c r="L990" s="35">
        <f>IF(B990="","",L989+I990)</f>
        <v>0</v>
      </c>
      <c r="M990" s="32">
        <f>IF(B990="","",IF(AND('Mortgage Calculator'!$D$21/'Mortgage Calculator'!$D$6&gt;0.8,E990/'Mortgage Calculator'!$D$6&gt;0.78),ROUND('Mortgage Calculator'!$D$21*'Mortgage Calculator'!$D$15/12,2),0))</f>
        <v>0</v>
      </c>
      <c r="N990" s="36">
        <f>IF(B990="","",1-K990/'Mortgage Calculator'!$D$6)</f>
        <v>0</v>
      </c>
    </row>
    <row r="991" spans="2:14">
      <c r="B991" s="30">
        <f>IF(B990="","",IF(K990&gt;0.005,B990+1,""))</f>
        <v>0</v>
      </c>
      <c r="C991" s="31">
        <f>IF(B991="","",EDATE('Mortgage Calculator'!$D$10,B991-1))</f>
        <v>0</v>
      </c>
      <c r="D991" s="30">
        <f>IF(B991="","",INT((B991-1)/12)+1)</f>
        <v>0</v>
      </c>
      <c r="E991" s="32">
        <f>IF(B991="","",K990)</f>
        <v>0</v>
      </c>
      <c r="F991" s="32">
        <f>IF(B991="","",IF(B991&gt;='Mortgage Calculator'!$D$22,E991+I991,MIN('Mortgage Calculator'!$D$23,E991+I991)))</f>
        <v>0</v>
      </c>
      <c r="G991" s="33"/>
      <c r="H991" s="32">
        <f>IF(B991="","",MAX(0,MIN('Mortgage Calculator'!$D$17+N(G991),E991+I991-F991)))</f>
        <v>0</v>
      </c>
      <c r="I991" s="32">
        <f>IF(B991="","",ROUND(E991*'Mortgage Calculator'!$D$8/12,2))</f>
        <v>0</v>
      </c>
      <c r="J991" s="32">
        <f>IF(B991="","",F991+H991-I991)</f>
        <v>0</v>
      </c>
      <c r="K991" s="34">
        <f>IF(B991="","",ROUND(E991-J991,2))</f>
        <v>0</v>
      </c>
      <c r="L991" s="35">
        <f>IF(B991="","",L990+I991)</f>
        <v>0</v>
      </c>
      <c r="M991" s="32">
        <f>IF(B991="","",IF(AND('Mortgage Calculator'!$D$21/'Mortgage Calculator'!$D$6&gt;0.8,E991/'Mortgage Calculator'!$D$6&gt;0.78),ROUND('Mortgage Calculator'!$D$21*'Mortgage Calculator'!$D$15/12,2),0))</f>
        <v>0</v>
      </c>
      <c r="N991" s="36">
        <f>IF(B991="","",1-K991/'Mortgage Calculator'!$D$6)</f>
        <v>0</v>
      </c>
    </row>
    <row r="992" spans="2:14">
      <c r="B992" s="30">
        <f>IF(B991="","",IF(K991&gt;0.005,B991+1,""))</f>
        <v>0</v>
      </c>
      <c r="C992" s="31">
        <f>IF(B992="","",EDATE('Mortgage Calculator'!$D$10,B992-1))</f>
        <v>0</v>
      </c>
      <c r="D992" s="30">
        <f>IF(B992="","",INT((B992-1)/12)+1)</f>
        <v>0</v>
      </c>
      <c r="E992" s="32">
        <f>IF(B992="","",K991)</f>
        <v>0</v>
      </c>
      <c r="F992" s="32">
        <f>IF(B992="","",IF(B992&gt;='Mortgage Calculator'!$D$22,E992+I992,MIN('Mortgage Calculator'!$D$23,E992+I992)))</f>
        <v>0</v>
      </c>
      <c r="G992" s="33"/>
      <c r="H992" s="32">
        <f>IF(B992="","",MAX(0,MIN('Mortgage Calculator'!$D$17+N(G992),E992+I992-F992)))</f>
        <v>0</v>
      </c>
      <c r="I992" s="32">
        <f>IF(B992="","",ROUND(E992*'Mortgage Calculator'!$D$8/12,2))</f>
        <v>0</v>
      </c>
      <c r="J992" s="32">
        <f>IF(B992="","",F992+H992-I992)</f>
        <v>0</v>
      </c>
      <c r="K992" s="34">
        <f>IF(B992="","",ROUND(E992-J992,2))</f>
        <v>0</v>
      </c>
      <c r="L992" s="35">
        <f>IF(B992="","",L991+I992)</f>
        <v>0</v>
      </c>
      <c r="M992" s="32">
        <f>IF(B992="","",IF(AND('Mortgage Calculator'!$D$21/'Mortgage Calculator'!$D$6&gt;0.8,E992/'Mortgage Calculator'!$D$6&gt;0.78),ROUND('Mortgage Calculator'!$D$21*'Mortgage Calculator'!$D$15/12,2),0))</f>
        <v>0</v>
      </c>
      <c r="N992" s="36">
        <f>IF(B992="","",1-K992/'Mortgage Calculator'!$D$6)</f>
        <v>0</v>
      </c>
    </row>
    <row r="993" spans="2:14">
      <c r="B993" s="30">
        <f>IF(B992="","",IF(K992&gt;0.005,B992+1,""))</f>
        <v>0</v>
      </c>
      <c r="C993" s="31">
        <f>IF(B993="","",EDATE('Mortgage Calculator'!$D$10,B993-1))</f>
        <v>0</v>
      </c>
      <c r="D993" s="30">
        <f>IF(B993="","",INT((B993-1)/12)+1)</f>
        <v>0</v>
      </c>
      <c r="E993" s="32">
        <f>IF(B993="","",K992)</f>
        <v>0</v>
      </c>
      <c r="F993" s="32">
        <f>IF(B993="","",IF(B993&gt;='Mortgage Calculator'!$D$22,E993+I993,MIN('Mortgage Calculator'!$D$23,E993+I993)))</f>
        <v>0</v>
      </c>
      <c r="G993" s="33"/>
      <c r="H993" s="32">
        <f>IF(B993="","",MAX(0,MIN('Mortgage Calculator'!$D$17+N(G993),E993+I993-F993)))</f>
        <v>0</v>
      </c>
      <c r="I993" s="32">
        <f>IF(B993="","",ROUND(E993*'Mortgage Calculator'!$D$8/12,2))</f>
        <v>0</v>
      </c>
      <c r="J993" s="32">
        <f>IF(B993="","",F993+H993-I993)</f>
        <v>0</v>
      </c>
      <c r="K993" s="34">
        <f>IF(B993="","",ROUND(E993-J993,2))</f>
        <v>0</v>
      </c>
      <c r="L993" s="35">
        <f>IF(B993="","",L992+I993)</f>
        <v>0</v>
      </c>
      <c r="M993" s="32">
        <f>IF(B993="","",IF(AND('Mortgage Calculator'!$D$21/'Mortgage Calculator'!$D$6&gt;0.8,E993/'Mortgage Calculator'!$D$6&gt;0.78),ROUND('Mortgage Calculator'!$D$21*'Mortgage Calculator'!$D$15/12,2),0))</f>
        <v>0</v>
      </c>
      <c r="N993" s="36">
        <f>IF(B993="","",1-K993/'Mortgage Calculator'!$D$6)</f>
        <v>0</v>
      </c>
    </row>
    <row r="994" spans="2:14">
      <c r="B994" s="30">
        <f>IF(B993="","",IF(K993&gt;0.005,B993+1,""))</f>
        <v>0</v>
      </c>
      <c r="C994" s="31">
        <f>IF(B994="","",EDATE('Mortgage Calculator'!$D$10,B994-1))</f>
        <v>0</v>
      </c>
      <c r="D994" s="30">
        <f>IF(B994="","",INT((B994-1)/12)+1)</f>
        <v>0</v>
      </c>
      <c r="E994" s="32">
        <f>IF(B994="","",K993)</f>
        <v>0</v>
      </c>
      <c r="F994" s="32">
        <f>IF(B994="","",IF(B994&gt;='Mortgage Calculator'!$D$22,E994+I994,MIN('Mortgage Calculator'!$D$23,E994+I994)))</f>
        <v>0</v>
      </c>
      <c r="G994" s="33"/>
      <c r="H994" s="32">
        <f>IF(B994="","",MAX(0,MIN('Mortgage Calculator'!$D$17+N(G994),E994+I994-F994)))</f>
        <v>0</v>
      </c>
      <c r="I994" s="32">
        <f>IF(B994="","",ROUND(E994*'Mortgage Calculator'!$D$8/12,2))</f>
        <v>0</v>
      </c>
      <c r="J994" s="32">
        <f>IF(B994="","",F994+H994-I994)</f>
        <v>0</v>
      </c>
      <c r="K994" s="34">
        <f>IF(B994="","",ROUND(E994-J994,2))</f>
        <v>0</v>
      </c>
      <c r="L994" s="35">
        <f>IF(B994="","",L993+I994)</f>
        <v>0</v>
      </c>
      <c r="M994" s="32">
        <f>IF(B994="","",IF(AND('Mortgage Calculator'!$D$21/'Mortgage Calculator'!$D$6&gt;0.8,E994/'Mortgage Calculator'!$D$6&gt;0.78),ROUND('Mortgage Calculator'!$D$21*'Mortgage Calculator'!$D$15/12,2),0))</f>
        <v>0</v>
      </c>
      <c r="N994" s="36">
        <f>IF(B994="","",1-K994/'Mortgage Calculator'!$D$6)</f>
        <v>0</v>
      </c>
    </row>
    <row r="995" spans="2:14">
      <c r="B995" s="30">
        <f>IF(B994="","",IF(K994&gt;0.005,B994+1,""))</f>
        <v>0</v>
      </c>
      <c r="C995" s="31">
        <f>IF(B995="","",EDATE('Mortgage Calculator'!$D$10,B995-1))</f>
        <v>0</v>
      </c>
      <c r="D995" s="30">
        <f>IF(B995="","",INT((B995-1)/12)+1)</f>
        <v>0</v>
      </c>
      <c r="E995" s="32">
        <f>IF(B995="","",K994)</f>
        <v>0</v>
      </c>
      <c r="F995" s="32">
        <f>IF(B995="","",IF(B995&gt;='Mortgage Calculator'!$D$22,E995+I995,MIN('Mortgage Calculator'!$D$23,E995+I995)))</f>
        <v>0</v>
      </c>
      <c r="G995" s="33"/>
      <c r="H995" s="32">
        <f>IF(B995="","",MAX(0,MIN('Mortgage Calculator'!$D$17+N(G995),E995+I995-F995)))</f>
        <v>0</v>
      </c>
      <c r="I995" s="32">
        <f>IF(B995="","",ROUND(E995*'Mortgage Calculator'!$D$8/12,2))</f>
        <v>0</v>
      </c>
      <c r="J995" s="32">
        <f>IF(B995="","",F995+H995-I995)</f>
        <v>0</v>
      </c>
      <c r="K995" s="34">
        <f>IF(B995="","",ROUND(E995-J995,2))</f>
        <v>0</v>
      </c>
      <c r="L995" s="35">
        <f>IF(B995="","",L994+I995)</f>
        <v>0</v>
      </c>
      <c r="M995" s="32">
        <f>IF(B995="","",IF(AND('Mortgage Calculator'!$D$21/'Mortgage Calculator'!$D$6&gt;0.8,E995/'Mortgage Calculator'!$D$6&gt;0.78),ROUND('Mortgage Calculator'!$D$21*'Mortgage Calculator'!$D$15/12,2),0))</f>
        <v>0</v>
      </c>
      <c r="N995" s="36">
        <f>IF(B995="","",1-K995/'Mortgage Calculator'!$D$6)</f>
        <v>0</v>
      </c>
    </row>
    <row r="996" spans="2:14">
      <c r="B996" s="30">
        <f>IF(B995="","",IF(K995&gt;0.005,B995+1,""))</f>
        <v>0</v>
      </c>
      <c r="C996" s="31">
        <f>IF(B996="","",EDATE('Mortgage Calculator'!$D$10,B996-1))</f>
        <v>0</v>
      </c>
      <c r="D996" s="30">
        <f>IF(B996="","",INT((B996-1)/12)+1)</f>
        <v>0</v>
      </c>
      <c r="E996" s="32">
        <f>IF(B996="","",K995)</f>
        <v>0</v>
      </c>
      <c r="F996" s="32">
        <f>IF(B996="","",IF(B996&gt;='Mortgage Calculator'!$D$22,E996+I996,MIN('Mortgage Calculator'!$D$23,E996+I996)))</f>
        <v>0</v>
      </c>
      <c r="G996" s="33"/>
      <c r="H996" s="32">
        <f>IF(B996="","",MAX(0,MIN('Mortgage Calculator'!$D$17+N(G996),E996+I996-F996)))</f>
        <v>0</v>
      </c>
      <c r="I996" s="32">
        <f>IF(B996="","",ROUND(E996*'Mortgage Calculator'!$D$8/12,2))</f>
        <v>0</v>
      </c>
      <c r="J996" s="32">
        <f>IF(B996="","",F996+H996-I996)</f>
        <v>0</v>
      </c>
      <c r="K996" s="34">
        <f>IF(B996="","",ROUND(E996-J996,2))</f>
        <v>0</v>
      </c>
      <c r="L996" s="35">
        <f>IF(B996="","",L995+I996)</f>
        <v>0</v>
      </c>
      <c r="M996" s="32">
        <f>IF(B996="","",IF(AND('Mortgage Calculator'!$D$21/'Mortgage Calculator'!$D$6&gt;0.8,E996/'Mortgage Calculator'!$D$6&gt;0.78),ROUND('Mortgage Calculator'!$D$21*'Mortgage Calculator'!$D$15/12,2),0))</f>
        <v>0</v>
      </c>
      <c r="N996" s="36">
        <f>IF(B996="","",1-K996/'Mortgage Calculator'!$D$6)</f>
        <v>0</v>
      </c>
    </row>
    <row r="997" spans="2:14">
      <c r="B997" s="30">
        <f>IF(B996="","",IF(K996&gt;0.005,B996+1,""))</f>
        <v>0</v>
      </c>
      <c r="C997" s="31">
        <f>IF(B997="","",EDATE('Mortgage Calculator'!$D$10,B997-1))</f>
        <v>0</v>
      </c>
      <c r="D997" s="30">
        <f>IF(B997="","",INT((B997-1)/12)+1)</f>
        <v>0</v>
      </c>
      <c r="E997" s="32">
        <f>IF(B997="","",K996)</f>
        <v>0</v>
      </c>
      <c r="F997" s="32">
        <f>IF(B997="","",IF(B997&gt;='Mortgage Calculator'!$D$22,E997+I997,MIN('Mortgage Calculator'!$D$23,E997+I997)))</f>
        <v>0</v>
      </c>
      <c r="G997" s="33"/>
      <c r="H997" s="32">
        <f>IF(B997="","",MAX(0,MIN('Mortgage Calculator'!$D$17+N(G997),E997+I997-F997)))</f>
        <v>0</v>
      </c>
      <c r="I997" s="32">
        <f>IF(B997="","",ROUND(E997*'Mortgage Calculator'!$D$8/12,2))</f>
        <v>0</v>
      </c>
      <c r="J997" s="32">
        <f>IF(B997="","",F997+H997-I997)</f>
        <v>0</v>
      </c>
      <c r="K997" s="34">
        <f>IF(B997="","",ROUND(E997-J997,2))</f>
        <v>0</v>
      </c>
      <c r="L997" s="35">
        <f>IF(B997="","",L996+I997)</f>
        <v>0</v>
      </c>
      <c r="M997" s="32">
        <f>IF(B997="","",IF(AND('Mortgage Calculator'!$D$21/'Mortgage Calculator'!$D$6&gt;0.8,E997/'Mortgage Calculator'!$D$6&gt;0.78),ROUND('Mortgage Calculator'!$D$21*'Mortgage Calculator'!$D$15/12,2),0))</f>
        <v>0</v>
      </c>
      <c r="N997" s="36">
        <f>IF(B997="","",1-K997/'Mortgage Calculator'!$D$6)</f>
        <v>0</v>
      </c>
    </row>
    <row r="998" spans="2:14">
      <c r="B998" s="30">
        <f>IF(B997="","",IF(K997&gt;0.005,B997+1,""))</f>
        <v>0</v>
      </c>
      <c r="C998" s="31">
        <f>IF(B998="","",EDATE('Mortgage Calculator'!$D$10,B998-1))</f>
        <v>0</v>
      </c>
      <c r="D998" s="30">
        <f>IF(B998="","",INT((B998-1)/12)+1)</f>
        <v>0</v>
      </c>
      <c r="E998" s="32">
        <f>IF(B998="","",K997)</f>
        <v>0</v>
      </c>
      <c r="F998" s="32">
        <f>IF(B998="","",IF(B998&gt;='Mortgage Calculator'!$D$22,E998+I998,MIN('Mortgage Calculator'!$D$23,E998+I998)))</f>
        <v>0</v>
      </c>
      <c r="G998" s="33"/>
      <c r="H998" s="32">
        <f>IF(B998="","",MAX(0,MIN('Mortgage Calculator'!$D$17+N(G998),E998+I998-F998)))</f>
        <v>0</v>
      </c>
      <c r="I998" s="32">
        <f>IF(B998="","",ROUND(E998*'Mortgage Calculator'!$D$8/12,2))</f>
        <v>0</v>
      </c>
      <c r="J998" s="32">
        <f>IF(B998="","",F998+H998-I998)</f>
        <v>0</v>
      </c>
      <c r="K998" s="34">
        <f>IF(B998="","",ROUND(E998-J998,2))</f>
        <v>0</v>
      </c>
      <c r="L998" s="35">
        <f>IF(B998="","",L997+I998)</f>
        <v>0</v>
      </c>
      <c r="M998" s="32">
        <f>IF(B998="","",IF(AND('Mortgage Calculator'!$D$21/'Mortgage Calculator'!$D$6&gt;0.8,E998/'Mortgage Calculator'!$D$6&gt;0.78),ROUND('Mortgage Calculator'!$D$21*'Mortgage Calculator'!$D$15/12,2),0))</f>
        <v>0</v>
      </c>
      <c r="N998" s="36">
        <f>IF(B998="","",1-K998/'Mortgage Calculator'!$D$6)</f>
        <v>0</v>
      </c>
    </row>
    <row r="999" spans="2:14">
      <c r="B999" s="30">
        <f>IF(B998="","",IF(K998&gt;0.005,B998+1,""))</f>
        <v>0</v>
      </c>
      <c r="C999" s="31">
        <f>IF(B999="","",EDATE('Mortgage Calculator'!$D$10,B999-1))</f>
        <v>0</v>
      </c>
      <c r="D999" s="30">
        <f>IF(B999="","",INT((B999-1)/12)+1)</f>
        <v>0</v>
      </c>
      <c r="E999" s="32">
        <f>IF(B999="","",K998)</f>
        <v>0</v>
      </c>
      <c r="F999" s="32">
        <f>IF(B999="","",IF(B999&gt;='Mortgage Calculator'!$D$22,E999+I999,MIN('Mortgage Calculator'!$D$23,E999+I999)))</f>
        <v>0</v>
      </c>
      <c r="G999" s="33"/>
      <c r="H999" s="32">
        <f>IF(B999="","",MAX(0,MIN('Mortgage Calculator'!$D$17+N(G999),E999+I999-F999)))</f>
        <v>0</v>
      </c>
      <c r="I999" s="32">
        <f>IF(B999="","",ROUND(E999*'Mortgage Calculator'!$D$8/12,2))</f>
        <v>0</v>
      </c>
      <c r="J999" s="32">
        <f>IF(B999="","",F999+H999-I999)</f>
        <v>0</v>
      </c>
      <c r="K999" s="34">
        <f>IF(B999="","",ROUND(E999-J999,2))</f>
        <v>0</v>
      </c>
      <c r="L999" s="35">
        <f>IF(B999="","",L998+I999)</f>
        <v>0</v>
      </c>
      <c r="M999" s="32">
        <f>IF(B999="","",IF(AND('Mortgage Calculator'!$D$21/'Mortgage Calculator'!$D$6&gt;0.8,E999/'Mortgage Calculator'!$D$6&gt;0.78),ROUND('Mortgage Calculator'!$D$21*'Mortgage Calculator'!$D$15/12,2),0))</f>
        <v>0</v>
      </c>
      <c r="N999" s="36">
        <f>IF(B999="","",1-K999/'Mortgage Calculator'!$D$6)</f>
        <v>0</v>
      </c>
    </row>
    <row r="1000" spans="2:14">
      <c r="B1000" s="30">
        <f>IF(B999="","",IF(K999&gt;0.005,B999+1,""))</f>
        <v>0</v>
      </c>
      <c r="C1000" s="31">
        <f>IF(B1000="","",EDATE('Mortgage Calculator'!$D$10,B1000-1))</f>
        <v>0</v>
      </c>
      <c r="D1000" s="30">
        <f>IF(B1000="","",INT((B1000-1)/12)+1)</f>
        <v>0</v>
      </c>
      <c r="E1000" s="32">
        <f>IF(B1000="","",K999)</f>
        <v>0</v>
      </c>
      <c r="F1000" s="32">
        <f>IF(B1000="","",IF(B1000&gt;='Mortgage Calculator'!$D$22,E1000+I1000,MIN('Mortgage Calculator'!$D$23,E1000+I1000)))</f>
        <v>0</v>
      </c>
      <c r="G1000" s="33"/>
      <c r="H1000" s="32">
        <f>IF(B1000="","",MAX(0,MIN('Mortgage Calculator'!$D$17+N(G1000),E1000+I1000-F1000)))</f>
        <v>0</v>
      </c>
      <c r="I1000" s="32">
        <f>IF(B1000="","",ROUND(E1000*'Mortgage Calculator'!$D$8/12,2))</f>
        <v>0</v>
      </c>
      <c r="J1000" s="32">
        <f>IF(B1000="","",F1000+H1000-I1000)</f>
        <v>0</v>
      </c>
      <c r="K1000" s="34">
        <f>IF(B1000="","",ROUND(E1000-J1000,2))</f>
        <v>0</v>
      </c>
      <c r="L1000" s="35">
        <f>IF(B1000="","",L999+I1000)</f>
        <v>0</v>
      </c>
      <c r="M1000" s="32">
        <f>IF(B1000="","",IF(AND('Mortgage Calculator'!$D$21/'Mortgage Calculator'!$D$6&gt;0.8,E1000/'Mortgage Calculator'!$D$6&gt;0.78),ROUND('Mortgage Calculator'!$D$21*'Mortgage Calculator'!$D$15/12,2),0))</f>
        <v>0</v>
      </c>
      <c r="N1000" s="36">
        <f>IF(B1000="","",1-K1000/'Mortgage Calculator'!$D$6)</f>
        <v>0</v>
      </c>
    </row>
    <row r="1001" spans="2:14">
      <c r="B1001" s="30">
        <f>IF(B1000="","",IF(K1000&gt;0.005,B1000+1,""))</f>
        <v>0</v>
      </c>
      <c r="C1001" s="31">
        <f>IF(B1001="","",EDATE('Mortgage Calculator'!$D$10,B1001-1))</f>
        <v>0</v>
      </c>
      <c r="D1001" s="30">
        <f>IF(B1001="","",INT((B1001-1)/12)+1)</f>
        <v>0</v>
      </c>
      <c r="E1001" s="32">
        <f>IF(B1001="","",K1000)</f>
        <v>0</v>
      </c>
      <c r="F1001" s="32">
        <f>IF(B1001="","",IF(B1001&gt;='Mortgage Calculator'!$D$22,E1001+I1001,MIN('Mortgage Calculator'!$D$23,E1001+I1001)))</f>
        <v>0</v>
      </c>
      <c r="G1001" s="33"/>
      <c r="H1001" s="32">
        <f>IF(B1001="","",MAX(0,MIN('Mortgage Calculator'!$D$17+N(G1001),E1001+I1001-F1001)))</f>
        <v>0</v>
      </c>
      <c r="I1001" s="32">
        <f>IF(B1001="","",ROUND(E1001*'Mortgage Calculator'!$D$8/12,2))</f>
        <v>0</v>
      </c>
      <c r="J1001" s="32">
        <f>IF(B1001="","",F1001+H1001-I1001)</f>
        <v>0</v>
      </c>
      <c r="K1001" s="34">
        <f>IF(B1001="","",ROUND(E1001-J1001,2))</f>
        <v>0</v>
      </c>
      <c r="L1001" s="35">
        <f>IF(B1001="","",L1000+I1001)</f>
        <v>0</v>
      </c>
      <c r="M1001" s="32">
        <f>IF(B1001="","",IF(AND('Mortgage Calculator'!$D$21/'Mortgage Calculator'!$D$6&gt;0.8,E1001/'Mortgage Calculator'!$D$6&gt;0.78),ROUND('Mortgage Calculator'!$D$21*'Mortgage Calculator'!$D$15/12,2),0))</f>
        <v>0</v>
      </c>
      <c r="N1001" s="36">
        <f>IF(B1001="","",1-K1001/'Mortgage Calculator'!$D$6)</f>
        <v>0</v>
      </c>
    </row>
    <row r="1002" spans="2:14">
      <c r="B1002" s="30">
        <f>IF(B1001="","",IF(K1001&gt;0.005,B1001+1,""))</f>
        <v>0</v>
      </c>
      <c r="C1002" s="31">
        <f>IF(B1002="","",EDATE('Mortgage Calculator'!$D$10,B1002-1))</f>
        <v>0</v>
      </c>
      <c r="D1002" s="30">
        <f>IF(B1002="","",INT((B1002-1)/12)+1)</f>
        <v>0</v>
      </c>
      <c r="E1002" s="32">
        <f>IF(B1002="","",K1001)</f>
        <v>0</v>
      </c>
      <c r="F1002" s="32">
        <f>IF(B1002="","",IF(B1002&gt;='Mortgage Calculator'!$D$22,E1002+I1002,MIN('Mortgage Calculator'!$D$23,E1002+I1002)))</f>
        <v>0</v>
      </c>
      <c r="G1002" s="33"/>
      <c r="H1002" s="32">
        <f>IF(B1002="","",MAX(0,MIN('Mortgage Calculator'!$D$17+N(G1002),E1002+I1002-F1002)))</f>
        <v>0</v>
      </c>
      <c r="I1002" s="32">
        <f>IF(B1002="","",ROUND(E1002*'Mortgage Calculator'!$D$8/12,2))</f>
        <v>0</v>
      </c>
      <c r="J1002" s="32">
        <f>IF(B1002="","",F1002+H1002-I1002)</f>
        <v>0</v>
      </c>
      <c r="K1002" s="34">
        <f>IF(B1002="","",ROUND(E1002-J1002,2))</f>
        <v>0</v>
      </c>
      <c r="L1002" s="35">
        <f>IF(B1002="","",L1001+I1002)</f>
        <v>0</v>
      </c>
      <c r="M1002" s="32">
        <f>IF(B1002="","",IF(AND('Mortgage Calculator'!$D$21/'Mortgage Calculator'!$D$6&gt;0.8,E1002/'Mortgage Calculator'!$D$6&gt;0.78),ROUND('Mortgage Calculator'!$D$21*'Mortgage Calculator'!$D$15/12,2),0))</f>
        <v>0</v>
      </c>
      <c r="N1002" s="36">
        <f>IF(B1002="","",1-K1002/'Mortgage Calculator'!$D$6)</f>
        <v>0</v>
      </c>
    </row>
    <row r="1003" spans="2:14">
      <c r="B1003" s="30">
        <f>IF(B1002="","",IF(K1002&gt;0.005,B1002+1,""))</f>
        <v>0</v>
      </c>
      <c r="C1003" s="31">
        <f>IF(B1003="","",EDATE('Mortgage Calculator'!$D$10,B1003-1))</f>
        <v>0</v>
      </c>
      <c r="D1003" s="30">
        <f>IF(B1003="","",INT((B1003-1)/12)+1)</f>
        <v>0</v>
      </c>
      <c r="E1003" s="32">
        <f>IF(B1003="","",K1002)</f>
        <v>0</v>
      </c>
      <c r="F1003" s="32">
        <f>IF(B1003="","",IF(B1003&gt;='Mortgage Calculator'!$D$22,E1003+I1003,MIN('Mortgage Calculator'!$D$23,E1003+I1003)))</f>
        <v>0</v>
      </c>
      <c r="G1003" s="33"/>
      <c r="H1003" s="32">
        <f>IF(B1003="","",MAX(0,MIN('Mortgage Calculator'!$D$17+N(G1003),E1003+I1003-F1003)))</f>
        <v>0</v>
      </c>
      <c r="I1003" s="32">
        <f>IF(B1003="","",ROUND(E1003*'Mortgage Calculator'!$D$8/12,2))</f>
        <v>0</v>
      </c>
      <c r="J1003" s="32">
        <f>IF(B1003="","",F1003+H1003-I1003)</f>
        <v>0</v>
      </c>
      <c r="K1003" s="34">
        <f>IF(B1003="","",ROUND(E1003-J1003,2))</f>
        <v>0</v>
      </c>
      <c r="L1003" s="35">
        <f>IF(B1003="","",L1002+I1003)</f>
        <v>0</v>
      </c>
      <c r="M1003" s="32">
        <f>IF(B1003="","",IF(AND('Mortgage Calculator'!$D$21/'Mortgage Calculator'!$D$6&gt;0.8,E1003/'Mortgage Calculator'!$D$6&gt;0.78),ROUND('Mortgage Calculator'!$D$21*'Mortgage Calculator'!$D$15/12,2),0))</f>
        <v>0</v>
      </c>
      <c r="N1003" s="36">
        <f>IF(B1003="","",1-K1003/'Mortgage Calculator'!$D$6)</f>
        <v>0</v>
      </c>
    </row>
    <row r="1004" spans="2:14">
      <c r="B1004" s="30">
        <f>IF(B1003="","",IF(K1003&gt;0.005,B1003+1,""))</f>
        <v>0</v>
      </c>
      <c r="C1004" s="31">
        <f>IF(B1004="","",EDATE('Mortgage Calculator'!$D$10,B1004-1))</f>
        <v>0</v>
      </c>
      <c r="D1004" s="30">
        <f>IF(B1004="","",INT((B1004-1)/12)+1)</f>
        <v>0</v>
      </c>
      <c r="E1004" s="32">
        <f>IF(B1004="","",K1003)</f>
        <v>0</v>
      </c>
      <c r="F1004" s="32">
        <f>IF(B1004="","",IF(B1004&gt;='Mortgage Calculator'!$D$22,E1004+I1004,MIN('Mortgage Calculator'!$D$23,E1004+I1004)))</f>
        <v>0</v>
      </c>
      <c r="G1004" s="33"/>
      <c r="H1004" s="32">
        <f>IF(B1004="","",MAX(0,MIN('Mortgage Calculator'!$D$17+N(G1004),E1004+I1004-F1004)))</f>
        <v>0</v>
      </c>
      <c r="I1004" s="32">
        <f>IF(B1004="","",ROUND(E1004*'Mortgage Calculator'!$D$8/12,2))</f>
        <v>0</v>
      </c>
      <c r="J1004" s="32">
        <f>IF(B1004="","",F1004+H1004-I1004)</f>
        <v>0</v>
      </c>
      <c r="K1004" s="34">
        <f>IF(B1004="","",ROUND(E1004-J1004,2))</f>
        <v>0</v>
      </c>
      <c r="L1004" s="35">
        <f>IF(B1004="","",L1003+I1004)</f>
        <v>0</v>
      </c>
      <c r="M1004" s="32">
        <f>IF(B1004="","",IF(AND('Mortgage Calculator'!$D$21/'Mortgage Calculator'!$D$6&gt;0.8,E1004/'Mortgage Calculator'!$D$6&gt;0.78),ROUND('Mortgage Calculator'!$D$21*'Mortgage Calculator'!$D$15/12,2),0))</f>
        <v>0</v>
      </c>
      <c r="N1004" s="36">
        <f>IF(B1004="","",1-K1004/'Mortgage Calculator'!$D$6)</f>
        <v>0</v>
      </c>
    </row>
    <row r="1005" spans="2:14">
      <c r="B1005" s="30">
        <f>IF(B1004="","",IF(K1004&gt;0.005,B1004+1,""))</f>
        <v>0</v>
      </c>
      <c r="C1005" s="31">
        <f>IF(B1005="","",EDATE('Mortgage Calculator'!$D$10,B1005-1))</f>
        <v>0</v>
      </c>
      <c r="D1005" s="30">
        <f>IF(B1005="","",INT((B1005-1)/12)+1)</f>
        <v>0</v>
      </c>
      <c r="E1005" s="32">
        <f>IF(B1005="","",K1004)</f>
        <v>0</v>
      </c>
      <c r="F1005" s="32">
        <f>IF(B1005="","",IF(B1005&gt;='Mortgage Calculator'!$D$22,E1005+I1005,MIN('Mortgage Calculator'!$D$23,E1005+I1005)))</f>
        <v>0</v>
      </c>
      <c r="G1005" s="33"/>
      <c r="H1005" s="32">
        <f>IF(B1005="","",MAX(0,MIN('Mortgage Calculator'!$D$17+N(G1005),E1005+I1005-F1005)))</f>
        <v>0</v>
      </c>
      <c r="I1005" s="32">
        <f>IF(B1005="","",ROUND(E1005*'Mortgage Calculator'!$D$8/12,2))</f>
        <v>0</v>
      </c>
      <c r="J1005" s="32">
        <f>IF(B1005="","",F1005+H1005-I1005)</f>
        <v>0</v>
      </c>
      <c r="K1005" s="34">
        <f>IF(B1005="","",ROUND(E1005-J1005,2))</f>
        <v>0</v>
      </c>
      <c r="L1005" s="35">
        <f>IF(B1005="","",L1004+I1005)</f>
        <v>0</v>
      </c>
      <c r="M1005" s="32">
        <f>IF(B1005="","",IF(AND('Mortgage Calculator'!$D$21/'Mortgage Calculator'!$D$6&gt;0.8,E1005/'Mortgage Calculator'!$D$6&gt;0.78),ROUND('Mortgage Calculator'!$D$21*'Mortgage Calculator'!$D$15/12,2),0))</f>
        <v>0</v>
      </c>
      <c r="N1005" s="36">
        <f>IF(B1005="","",1-K1005/'Mortgage Calculator'!$D$6)</f>
        <v>0</v>
      </c>
    </row>
    <row r="1006" spans="2:14">
      <c r="B1006" s="30">
        <f>IF(B1005="","",IF(K1005&gt;0.005,B1005+1,""))</f>
        <v>0</v>
      </c>
      <c r="C1006" s="31">
        <f>IF(B1006="","",EDATE('Mortgage Calculator'!$D$10,B1006-1))</f>
        <v>0</v>
      </c>
      <c r="D1006" s="30">
        <f>IF(B1006="","",INT((B1006-1)/12)+1)</f>
        <v>0</v>
      </c>
      <c r="E1006" s="32">
        <f>IF(B1006="","",K1005)</f>
        <v>0</v>
      </c>
      <c r="F1006" s="32">
        <f>IF(B1006="","",IF(B1006&gt;='Mortgage Calculator'!$D$22,E1006+I1006,MIN('Mortgage Calculator'!$D$23,E1006+I1006)))</f>
        <v>0</v>
      </c>
      <c r="G1006" s="33"/>
      <c r="H1006" s="32">
        <f>IF(B1006="","",MAX(0,MIN('Mortgage Calculator'!$D$17+N(G1006),E1006+I1006-F1006)))</f>
        <v>0</v>
      </c>
      <c r="I1006" s="32">
        <f>IF(B1006="","",ROUND(E1006*'Mortgage Calculator'!$D$8/12,2))</f>
        <v>0</v>
      </c>
      <c r="J1006" s="32">
        <f>IF(B1006="","",F1006+H1006-I1006)</f>
        <v>0</v>
      </c>
      <c r="K1006" s="34">
        <f>IF(B1006="","",ROUND(E1006-J1006,2))</f>
        <v>0</v>
      </c>
      <c r="L1006" s="35">
        <f>IF(B1006="","",L1005+I1006)</f>
        <v>0</v>
      </c>
      <c r="M1006" s="32">
        <f>IF(B1006="","",IF(AND('Mortgage Calculator'!$D$21/'Mortgage Calculator'!$D$6&gt;0.8,E1006/'Mortgage Calculator'!$D$6&gt;0.78),ROUND('Mortgage Calculator'!$D$21*'Mortgage Calculator'!$D$15/12,2),0))</f>
        <v>0</v>
      </c>
      <c r="N1006" s="36">
        <f>IF(B1006="","",1-K1006/'Mortgage Calculator'!$D$6)</f>
        <v>0</v>
      </c>
    </row>
    <row r="1007" spans="2:14">
      <c r="B1007" s="30">
        <f>IF(B1006="","",IF(K1006&gt;0.005,B1006+1,""))</f>
        <v>0</v>
      </c>
      <c r="C1007" s="31">
        <f>IF(B1007="","",EDATE('Mortgage Calculator'!$D$10,B1007-1))</f>
        <v>0</v>
      </c>
      <c r="D1007" s="30">
        <f>IF(B1007="","",INT((B1007-1)/12)+1)</f>
        <v>0</v>
      </c>
      <c r="E1007" s="32">
        <f>IF(B1007="","",K1006)</f>
        <v>0</v>
      </c>
      <c r="F1007" s="32">
        <f>IF(B1007="","",IF(B1007&gt;='Mortgage Calculator'!$D$22,E1007+I1007,MIN('Mortgage Calculator'!$D$23,E1007+I1007)))</f>
        <v>0</v>
      </c>
      <c r="G1007" s="33"/>
      <c r="H1007" s="32">
        <f>IF(B1007="","",MAX(0,MIN('Mortgage Calculator'!$D$17+N(G1007),E1007+I1007-F1007)))</f>
        <v>0</v>
      </c>
      <c r="I1007" s="32">
        <f>IF(B1007="","",ROUND(E1007*'Mortgage Calculator'!$D$8/12,2))</f>
        <v>0</v>
      </c>
      <c r="J1007" s="32">
        <f>IF(B1007="","",F1007+H1007-I1007)</f>
        <v>0</v>
      </c>
      <c r="K1007" s="34">
        <f>IF(B1007="","",ROUND(E1007-J1007,2))</f>
        <v>0</v>
      </c>
      <c r="L1007" s="35">
        <f>IF(B1007="","",L1006+I1007)</f>
        <v>0</v>
      </c>
      <c r="M1007" s="32">
        <f>IF(B1007="","",IF(AND('Mortgage Calculator'!$D$21/'Mortgage Calculator'!$D$6&gt;0.8,E1007/'Mortgage Calculator'!$D$6&gt;0.78),ROUND('Mortgage Calculator'!$D$21*'Mortgage Calculator'!$D$15/12,2),0))</f>
        <v>0</v>
      </c>
      <c r="N1007" s="36">
        <f>IF(B1007="","",1-K1007/'Mortgage Calculator'!$D$6)</f>
        <v>0</v>
      </c>
    </row>
    <row r="1008" spans="2:14">
      <c r="B1008" s="30">
        <f>IF(B1007="","",IF(K1007&gt;0.005,B1007+1,""))</f>
        <v>0</v>
      </c>
      <c r="C1008" s="31">
        <f>IF(B1008="","",EDATE('Mortgage Calculator'!$D$10,B1008-1))</f>
        <v>0</v>
      </c>
      <c r="D1008" s="30">
        <f>IF(B1008="","",INT((B1008-1)/12)+1)</f>
        <v>0</v>
      </c>
      <c r="E1008" s="32">
        <f>IF(B1008="","",K1007)</f>
        <v>0</v>
      </c>
      <c r="F1008" s="32">
        <f>IF(B1008="","",IF(B1008&gt;='Mortgage Calculator'!$D$22,E1008+I1008,MIN('Mortgage Calculator'!$D$23,E1008+I1008)))</f>
        <v>0</v>
      </c>
      <c r="G1008" s="33"/>
      <c r="H1008" s="32">
        <f>IF(B1008="","",MAX(0,MIN('Mortgage Calculator'!$D$17+N(G1008),E1008+I1008-F1008)))</f>
        <v>0</v>
      </c>
      <c r="I1008" s="32">
        <f>IF(B1008="","",ROUND(E1008*'Mortgage Calculator'!$D$8/12,2))</f>
        <v>0</v>
      </c>
      <c r="J1008" s="32">
        <f>IF(B1008="","",F1008+H1008-I1008)</f>
        <v>0</v>
      </c>
      <c r="K1008" s="34">
        <f>IF(B1008="","",ROUND(E1008-J1008,2))</f>
        <v>0</v>
      </c>
      <c r="L1008" s="35">
        <f>IF(B1008="","",L1007+I1008)</f>
        <v>0</v>
      </c>
      <c r="M1008" s="32">
        <f>IF(B1008="","",IF(AND('Mortgage Calculator'!$D$21/'Mortgage Calculator'!$D$6&gt;0.8,E1008/'Mortgage Calculator'!$D$6&gt;0.78),ROUND('Mortgage Calculator'!$D$21*'Mortgage Calculator'!$D$15/12,2),0))</f>
        <v>0</v>
      </c>
      <c r="N1008" s="36">
        <f>IF(B1008="","",1-K1008/'Mortgage Calculator'!$D$6)</f>
        <v>0</v>
      </c>
    </row>
    <row r="1009" spans="2:14">
      <c r="B1009" s="30">
        <f>IF(B1008="","",IF(K1008&gt;0.005,B1008+1,""))</f>
        <v>0</v>
      </c>
      <c r="C1009" s="31">
        <f>IF(B1009="","",EDATE('Mortgage Calculator'!$D$10,B1009-1))</f>
        <v>0</v>
      </c>
      <c r="D1009" s="30">
        <f>IF(B1009="","",INT((B1009-1)/12)+1)</f>
        <v>0</v>
      </c>
      <c r="E1009" s="32">
        <f>IF(B1009="","",K1008)</f>
        <v>0</v>
      </c>
      <c r="F1009" s="32">
        <f>IF(B1009="","",IF(B1009&gt;='Mortgage Calculator'!$D$22,E1009+I1009,MIN('Mortgage Calculator'!$D$23,E1009+I1009)))</f>
        <v>0</v>
      </c>
      <c r="G1009" s="33"/>
      <c r="H1009" s="32">
        <f>IF(B1009="","",MAX(0,MIN('Mortgage Calculator'!$D$17+N(G1009),E1009+I1009-F1009)))</f>
        <v>0</v>
      </c>
      <c r="I1009" s="32">
        <f>IF(B1009="","",ROUND(E1009*'Mortgage Calculator'!$D$8/12,2))</f>
        <v>0</v>
      </c>
      <c r="J1009" s="32">
        <f>IF(B1009="","",F1009+H1009-I1009)</f>
        <v>0</v>
      </c>
      <c r="K1009" s="34">
        <f>IF(B1009="","",ROUND(E1009-J1009,2))</f>
        <v>0</v>
      </c>
      <c r="L1009" s="35">
        <f>IF(B1009="","",L1008+I1009)</f>
        <v>0</v>
      </c>
      <c r="M1009" s="32">
        <f>IF(B1009="","",IF(AND('Mortgage Calculator'!$D$21/'Mortgage Calculator'!$D$6&gt;0.8,E1009/'Mortgage Calculator'!$D$6&gt;0.78),ROUND('Mortgage Calculator'!$D$21*'Mortgage Calculator'!$D$15/12,2),0))</f>
        <v>0</v>
      </c>
      <c r="N1009" s="36">
        <f>IF(B1009="","",1-K1009/'Mortgage Calculator'!$D$6)</f>
        <v>0</v>
      </c>
    </row>
    <row r="1010" spans="2:14">
      <c r="B1010" s="30">
        <f>IF(B1009="","",IF(K1009&gt;0.005,B1009+1,""))</f>
        <v>0</v>
      </c>
      <c r="C1010" s="31">
        <f>IF(B1010="","",EDATE('Mortgage Calculator'!$D$10,B1010-1))</f>
        <v>0</v>
      </c>
      <c r="D1010" s="30">
        <f>IF(B1010="","",INT((B1010-1)/12)+1)</f>
        <v>0</v>
      </c>
      <c r="E1010" s="32">
        <f>IF(B1010="","",K1009)</f>
        <v>0</v>
      </c>
      <c r="F1010" s="32">
        <f>IF(B1010="","",IF(B1010&gt;='Mortgage Calculator'!$D$22,E1010+I1010,MIN('Mortgage Calculator'!$D$23,E1010+I1010)))</f>
        <v>0</v>
      </c>
      <c r="G1010" s="33"/>
      <c r="H1010" s="32">
        <f>IF(B1010="","",MAX(0,MIN('Mortgage Calculator'!$D$17+N(G1010),E1010+I1010-F1010)))</f>
        <v>0</v>
      </c>
      <c r="I1010" s="32">
        <f>IF(B1010="","",ROUND(E1010*'Mortgage Calculator'!$D$8/12,2))</f>
        <v>0</v>
      </c>
      <c r="J1010" s="32">
        <f>IF(B1010="","",F1010+H1010-I1010)</f>
        <v>0</v>
      </c>
      <c r="K1010" s="34">
        <f>IF(B1010="","",ROUND(E1010-J1010,2))</f>
        <v>0</v>
      </c>
      <c r="L1010" s="35">
        <f>IF(B1010="","",L1009+I1010)</f>
        <v>0</v>
      </c>
      <c r="M1010" s="32">
        <f>IF(B1010="","",IF(AND('Mortgage Calculator'!$D$21/'Mortgage Calculator'!$D$6&gt;0.8,E1010/'Mortgage Calculator'!$D$6&gt;0.78),ROUND('Mortgage Calculator'!$D$21*'Mortgage Calculator'!$D$15/12,2),0))</f>
        <v>0</v>
      </c>
      <c r="N1010" s="36">
        <f>IF(B1010="","",1-K1010/'Mortgage Calculator'!$D$6)</f>
        <v>0</v>
      </c>
    </row>
    <row r="1011" spans="2:14">
      <c r="B1011" s="30">
        <f>IF(B1010="","",IF(K1010&gt;0.005,B1010+1,""))</f>
        <v>0</v>
      </c>
      <c r="C1011" s="31">
        <f>IF(B1011="","",EDATE('Mortgage Calculator'!$D$10,B1011-1))</f>
        <v>0</v>
      </c>
      <c r="D1011" s="30">
        <f>IF(B1011="","",INT((B1011-1)/12)+1)</f>
        <v>0</v>
      </c>
      <c r="E1011" s="32">
        <f>IF(B1011="","",K1010)</f>
        <v>0</v>
      </c>
      <c r="F1011" s="32">
        <f>IF(B1011="","",IF(B1011&gt;='Mortgage Calculator'!$D$22,E1011+I1011,MIN('Mortgage Calculator'!$D$23,E1011+I1011)))</f>
        <v>0</v>
      </c>
      <c r="G1011" s="33"/>
      <c r="H1011" s="32">
        <f>IF(B1011="","",MAX(0,MIN('Mortgage Calculator'!$D$17+N(G1011),E1011+I1011-F1011)))</f>
        <v>0</v>
      </c>
      <c r="I1011" s="32">
        <f>IF(B1011="","",ROUND(E1011*'Mortgage Calculator'!$D$8/12,2))</f>
        <v>0</v>
      </c>
      <c r="J1011" s="32">
        <f>IF(B1011="","",F1011+H1011-I1011)</f>
        <v>0</v>
      </c>
      <c r="K1011" s="34">
        <f>IF(B1011="","",ROUND(E1011-J1011,2))</f>
        <v>0</v>
      </c>
      <c r="L1011" s="35">
        <f>IF(B1011="","",L1010+I1011)</f>
        <v>0</v>
      </c>
      <c r="M1011" s="32">
        <f>IF(B1011="","",IF(AND('Mortgage Calculator'!$D$21/'Mortgage Calculator'!$D$6&gt;0.8,E1011/'Mortgage Calculator'!$D$6&gt;0.78),ROUND('Mortgage Calculator'!$D$21*'Mortgage Calculator'!$D$15/12,2),0))</f>
        <v>0</v>
      </c>
      <c r="N1011" s="36">
        <f>IF(B1011="","",1-K1011/'Mortgage Calculator'!$D$6)</f>
        <v>0</v>
      </c>
    </row>
    <row r="1012" spans="2:14">
      <c r="B1012" s="30">
        <f>IF(B1011="","",IF(K1011&gt;0.005,B1011+1,""))</f>
        <v>0</v>
      </c>
      <c r="C1012" s="31">
        <f>IF(B1012="","",EDATE('Mortgage Calculator'!$D$10,B1012-1))</f>
        <v>0</v>
      </c>
      <c r="D1012" s="30">
        <f>IF(B1012="","",INT((B1012-1)/12)+1)</f>
        <v>0</v>
      </c>
      <c r="E1012" s="32">
        <f>IF(B1012="","",K1011)</f>
        <v>0</v>
      </c>
      <c r="F1012" s="32">
        <f>IF(B1012="","",IF(B1012&gt;='Mortgage Calculator'!$D$22,E1012+I1012,MIN('Mortgage Calculator'!$D$23,E1012+I1012)))</f>
        <v>0</v>
      </c>
      <c r="G1012" s="33"/>
      <c r="H1012" s="32">
        <f>IF(B1012="","",MAX(0,MIN('Mortgage Calculator'!$D$17+N(G1012),E1012+I1012-F1012)))</f>
        <v>0</v>
      </c>
      <c r="I1012" s="32">
        <f>IF(B1012="","",ROUND(E1012*'Mortgage Calculator'!$D$8/12,2))</f>
        <v>0</v>
      </c>
      <c r="J1012" s="32">
        <f>IF(B1012="","",F1012+H1012-I1012)</f>
        <v>0</v>
      </c>
      <c r="K1012" s="34">
        <f>IF(B1012="","",ROUND(E1012-J1012,2))</f>
        <v>0</v>
      </c>
      <c r="L1012" s="35">
        <f>IF(B1012="","",L1011+I1012)</f>
        <v>0</v>
      </c>
      <c r="M1012" s="32">
        <f>IF(B1012="","",IF(AND('Mortgage Calculator'!$D$21/'Mortgage Calculator'!$D$6&gt;0.8,E1012/'Mortgage Calculator'!$D$6&gt;0.78),ROUND('Mortgage Calculator'!$D$21*'Mortgage Calculator'!$D$15/12,2),0))</f>
        <v>0</v>
      </c>
      <c r="N1012" s="36">
        <f>IF(B1012="","",1-K1012/'Mortgage Calculator'!$D$6)</f>
        <v>0</v>
      </c>
    </row>
    <row r="1013" spans="2:14">
      <c r="B1013" s="30">
        <f>IF(B1012="","",IF(K1012&gt;0.005,B1012+1,""))</f>
        <v>0</v>
      </c>
      <c r="C1013" s="31">
        <f>IF(B1013="","",EDATE('Mortgage Calculator'!$D$10,B1013-1))</f>
        <v>0</v>
      </c>
      <c r="D1013" s="30">
        <f>IF(B1013="","",INT((B1013-1)/12)+1)</f>
        <v>0</v>
      </c>
      <c r="E1013" s="32">
        <f>IF(B1013="","",K1012)</f>
        <v>0</v>
      </c>
      <c r="F1013" s="32">
        <f>IF(B1013="","",IF(B1013&gt;='Mortgage Calculator'!$D$22,E1013+I1013,MIN('Mortgage Calculator'!$D$23,E1013+I1013)))</f>
        <v>0</v>
      </c>
      <c r="G1013" s="33"/>
      <c r="H1013" s="32">
        <f>IF(B1013="","",MAX(0,MIN('Mortgage Calculator'!$D$17+N(G1013),E1013+I1013-F1013)))</f>
        <v>0</v>
      </c>
      <c r="I1013" s="32">
        <f>IF(B1013="","",ROUND(E1013*'Mortgage Calculator'!$D$8/12,2))</f>
        <v>0</v>
      </c>
      <c r="J1013" s="32">
        <f>IF(B1013="","",F1013+H1013-I1013)</f>
        <v>0</v>
      </c>
      <c r="K1013" s="34">
        <f>IF(B1013="","",ROUND(E1013-J1013,2))</f>
        <v>0</v>
      </c>
      <c r="L1013" s="35">
        <f>IF(B1013="","",L1012+I1013)</f>
        <v>0</v>
      </c>
      <c r="M1013" s="32">
        <f>IF(B1013="","",IF(AND('Mortgage Calculator'!$D$21/'Mortgage Calculator'!$D$6&gt;0.8,E1013/'Mortgage Calculator'!$D$6&gt;0.78),ROUND('Mortgage Calculator'!$D$21*'Mortgage Calculator'!$D$15/12,2),0))</f>
        <v>0</v>
      </c>
      <c r="N1013" s="36">
        <f>IF(B1013="","",1-K1013/'Mortgage Calculator'!$D$6)</f>
        <v>0</v>
      </c>
    </row>
    <row r="1014" spans="2:14">
      <c r="B1014" s="30">
        <f>IF(B1013="","",IF(K1013&gt;0.005,B1013+1,""))</f>
        <v>0</v>
      </c>
      <c r="C1014" s="31">
        <f>IF(B1014="","",EDATE('Mortgage Calculator'!$D$10,B1014-1))</f>
        <v>0</v>
      </c>
      <c r="D1014" s="30">
        <f>IF(B1014="","",INT((B1014-1)/12)+1)</f>
        <v>0</v>
      </c>
      <c r="E1014" s="32">
        <f>IF(B1014="","",K1013)</f>
        <v>0</v>
      </c>
      <c r="F1014" s="32">
        <f>IF(B1014="","",IF(B1014&gt;='Mortgage Calculator'!$D$22,E1014+I1014,MIN('Mortgage Calculator'!$D$23,E1014+I1014)))</f>
        <v>0</v>
      </c>
      <c r="G1014" s="33"/>
      <c r="H1014" s="32">
        <f>IF(B1014="","",MAX(0,MIN('Mortgage Calculator'!$D$17+N(G1014),E1014+I1014-F1014)))</f>
        <v>0</v>
      </c>
      <c r="I1014" s="32">
        <f>IF(B1014="","",ROUND(E1014*'Mortgage Calculator'!$D$8/12,2))</f>
        <v>0</v>
      </c>
      <c r="J1014" s="32">
        <f>IF(B1014="","",F1014+H1014-I1014)</f>
        <v>0</v>
      </c>
      <c r="K1014" s="34">
        <f>IF(B1014="","",ROUND(E1014-J1014,2))</f>
        <v>0</v>
      </c>
      <c r="L1014" s="35">
        <f>IF(B1014="","",L1013+I1014)</f>
        <v>0</v>
      </c>
      <c r="M1014" s="32">
        <f>IF(B1014="","",IF(AND('Mortgage Calculator'!$D$21/'Mortgage Calculator'!$D$6&gt;0.8,E1014/'Mortgage Calculator'!$D$6&gt;0.78),ROUND('Mortgage Calculator'!$D$21*'Mortgage Calculator'!$D$15/12,2),0))</f>
        <v>0</v>
      </c>
      <c r="N1014" s="36">
        <f>IF(B1014="","",1-K1014/'Mortgage Calculator'!$D$6)</f>
        <v>0</v>
      </c>
    </row>
    <row r="1015" spans="2:14">
      <c r="B1015" s="30">
        <f>IF(B1014="","",IF(K1014&gt;0.005,B1014+1,""))</f>
        <v>0</v>
      </c>
      <c r="C1015" s="31">
        <f>IF(B1015="","",EDATE('Mortgage Calculator'!$D$10,B1015-1))</f>
        <v>0</v>
      </c>
      <c r="D1015" s="30">
        <f>IF(B1015="","",INT((B1015-1)/12)+1)</f>
        <v>0</v>
      </c>
      <c r="E1015" s="32">
        <f>IF(B1015="","",K1014)</f>
        <v>0</v>
      </c>
      <c r="F1015" s="32">
        <f>IF(B1015="","",IF(B1015&gt;='Mortgage Calculator'!$D$22,E1015+I1015,MIN('Mortgage Calculator'!$D$23,E1015+I1015)))</f>
        <v>0</v>
      </c>
      <c r="G1015" s="33"/>
      <c r="H1015" s="32">
        <f>IF(B1015="","",MAX(0,MIN('Mortgage Calculator'!$D$17+N(G1015),E1015+I1015-F1015)))</f>
        <v>0</v>
      </c>
      <c r="I1015" s="32">
        <f>IF(B1015="","",ROUND(E1015*'Mortgage Calculator'!$D$8/12,2))</f>
        <v>0</v>
      </c>
      <c r="J1015" s="32">
        <f>IF(B1015="","",F1015+H1015-I1015)</f>
        <v>0</v>
      </c>
      <c r="K1015" s="34">
        <f>IF(B1015="","",ROUND(E1015-J1015,2))</f>
        <v>0</v>
      </c>
      <c r="L1015" s="35">
        <f>IF(B1015="","",L1014+I1015)</f>
        <v>0</v>
      </c>
      <c r="M1015" s="32">
        <f>IF(B1015="","",IF(AND('Mortgage Calculator'!$D$21/'Mortgage Calculator'!$D$6&gt;0.8,E1015/'Mortgage Calculator'!$D$6&gt;0.78),ROUND('Mortgage Calculator'!$D$21*'Mortgage Calculator'!$D$15/12,2),0))</f>
        <v>0</v>
      </c>
      <c r="N1015" s="36">
        <f>IF(B1015="","",1-K1015/'Mortgage Calculator'!$D$6)</f>
        <v>0</v>
      </c>
    </row>
    <row r="1016" spans="2:14">
      <c r="B1016" s="30">
        <f>IF(B1015="","",IF(K1015&gt;0.005,B1015+1,""))</f>
        <v>0</v>
      </c>
      <c r="C1016" s="31">
        <f>IF(B1016="","",EDATE('Mortgage Calculator'!$D$10,B1016-1))</f>
        <v>0</v>
      </c>
      <c r="D1016" s="30">
        <f>IF(B1016="","",INT((B1016-1)/12)+1)</f>
        <v>0</v>
      </c>
      <c r="E1016" s="32">
        <f>IF(B1016="","",K1015)</f>
        <v>0</v>
      </c>
      <c r="F1016" s="32">
        <f>IF(B1016="","",IF(B1016&gt;='Mortgage Calculator'!$D$22,E1016+I1016,MIN('Mortgage Calculator'!$D$23,E1016+I1016)))</f>
        <v>0</v>
      </c>
      <c r="G1016" s="33"/>
      <c r="H1016" s="32">
        <f>IF(B1016="","",MAX(0,MIN('Mortgage Calculator'!$D$17+N(G1016),E1016+I1016-F1016)))</f>
        <v>0</v>
      </c>
      <c r="I1016" s="32">
        <f>IF(B1016="","",ROUND(E1016*'Mortgage Calculator'!$D$8/12,2))</f>
        <v>0</v>
      </c>
      <c r="J1016" s="32">
        <f>IF(B1016="","",F1016+H1016-I1016)</f>
        <v>0</v>
      </c>
      <c r="K1016" s="34">
        <f>IF(B1016="","",ROUND(E1016-J1016,2))</f>
        <v>0</v>
      </c>
      <c r="L1016" s="35">
        <f>IF(B1016="","",L1015+I1016)</f>
        <v>0</v>
      </c>
      <c r="M1016" s="32">
        <f>IF(B1016="","",IF(AND('Mortgage Calculator'!$D$21/'Mortgage Calculator'!$D$6&gt;0.8,E1016/'Mortgage Calculator'!$D$6&gt;0.78),ROUND('Mortgage Calculator'!$D$21*'Mortgage Calculator'!$D$15/12,2),0))</f>
        <v>0</v>
      </c>
      <c r="N1016" s="36">
        <f>IF(B1016="","",1-K1016/'Mortgage Calculator'!$D$6)</f>
        <v>0</v>
      </c>
    </row>
    <row r="1017" spans="2:14">
      <c r="B1017" s="30">
        <f>IF(B1016="","",IF(K1016&gt;0.005,B1016+1,""))</f>
        <v>0</v>
      </c>
      <c r="C1017" s="31">
        <f>IF(B1017="","",EDATE('Mortgage Calculator'!$D$10,B1017-1))</f>
        <v>0</v>
      </c>
      <c r="D1017" s="30">
        <f>IF(B1017="","",INT((B1017-1)/12)+1)</f>
        <v>0</v>
      </c>
      <c r="E1017" s="32">
        <f>IF(B1017="","",K1016)</f>
        <v>0</v>
      </c>
      <c r="F1017" s="32">
        <f>IF(B1017="","",IF(B1017&gt;='Mortgage Calculator'!$D$22,E1017+I1017,MIN('Mortgage Calculator'!$D$23,E1017+I1017)))</f>
        <v>0</v>
      </c>
      <c r="G1017" s="33"/>
      <c r="H1017" s="32">
        <f>IF(B1017="","",MAX(0,MIN('Mortgage Calculator'!$D$17+N(G1017),E1017+I1017-F1017)))</f>
        <v>0</v>
      </c>
      <c r="I1017" s="32">
        <f>IF(B1017="","",ROUND(E1017*'Mortgage Calculator'!$D$8/12,2))</f>
        <v>0</v>
      </c>
      <c r="J1017" s="32">
        <f>IF(B1017="","",F1017+H1017-I1017)</f>
        <v>0</v>
      </c>
      <c r="K1017" s="34">
        <f>IF(B1017="","",ROUND(E1017-J1017,2))</f>
        <v>0</v>
      </c>
      <c r="L1017" s="35">
        <f>IF(B1017="","",L1016+I1017)</f>
        <v>0</v>
      </c>
      <c r="M1017" s="32">
        <f>IF(B1017="","",IF(AND('Mortgage Calculator'!$D$21/'Mortgage Calculator'!$D$6&gt;0.8,E1017/'Mortgage Calculator'!$D$6&gt;0.78),ROUND('Mortgage Calculator'!$D$21*'Mortgage Calculator'!$D$15/12,2),0))</f>
        <v>0</v>
      </c>
      <c r="N1017" s="36">
        <f>IF(B1017="","",1-K1017/'Mortgage Calculator'!$D$6)</f>
        <v>0</v>
      </c>
    </row>
    <row r="1018" spans="2:14">
      <c r="B1018" s="30">
        <f>IF(B1017="","",IF(K1017&gt;0.005,B1017+1,""))</f>
        <v>0</v>
      </c>
      <c r="C1018" s="31">
        <f>IF(B1018="","",EDATE('Mortgage Calculator'!$D$10,B1018-1))</f>
        <v>0</v>
      </c>
      <c r="D1018" s="30">
        <f>IF(B1018="","",INT((B1018-1)/12)+1)</f>
        <v>0</v>
      </c>
      <c r="E1018" s="32">
        <f>IF(B1018="","",K1017)</f>
        <v>0</v>
      </c>
      <c r="F1018" s="32">
        <f>IF(B1018="","",IF(B1018&gt;='Mortgage Calculator'!$D$22,E1018+I1018,MIN('Mortgage Calculator'!$D$23,E1018+I1018)))</f>
        <v>0</v>
      </c>
      <c r="G1018" s="33"/>
      <c r="H1018" s="32">
        <f>IF(B1018="","",MAX(0,MIN('Mortgage Calculator'!$D$17+N(G1018),E1018+I1018-F1018)))</f>
        <v>0</v>
      </c>
      <c r="I1018" s="32">
        <f>IF(B1018="","",ROUND(E1018*'Mortgage Calculator'!$D$8/12,2))</f>
        <v>0</v>
      </c>
      <c r="J1018" s="32">
        <f>IF(B1018="","",F1018+H1018-I1018)</f>
        <v>0</v>
      </c>
      <c r="K1018" s="34">
        <f>IF(B1018="","",ROUND(E1018-J1018,2))</f>
        <v>0</v>
      </c>
      <c r="L1018" s="35">
        <f>IF(B1018="","",L1017+I1018)</f>
        <v>0</v>
      </c>
      <c r="M1018" s="32">
        <f>IF(B1018="","",IF(AND('Mortgage Calculator'!$D$21/'Mortgage Calculator'!$D$6&gt;0.8,E1018/'Mortgage Calculator'!$D$6&gt;0.78),ROUND('Mortgage Calculator'!$D$21*'Mortgage Calculator'!$D$15/12,2),0))</f>
        <v>0</v>
      </c>
      <c r="N1018" s="36">
        <f>IF(B1018="","",1-K1018/'Mortgage Calculator'!$D$6)</f>
        <v>0</v>
      </c>
    </row>
    <row r="1019" spans="2:14">
      <c r="B1019" s="30">
        <f>IF(B1018="","",IF(K1018&gt;0.005,B1018+1,""))</f>
        <v>0</v>
      </c>
      <c r="C1019" s="31">
        <f>IF(B1019="","",EDATE('Mortgage Calculator'!$D$10,B1019-1))</f>
        <v>0</v>
      </c>
      <c r="D1019" s="30">
        <f>IF(B1019="","",INT((B1019-1)/12)+1)</f>
        <v>0</v>
      </c>
      <c r="E1019" s="32">
        <f>IF(B1019="","",K1018)</f>
        <v>0</v>
      </c>
      <c r="F1019" s="32">
        <f>IF(B1019="","",IF(B1019&gt;='Mortgage Calculator'!$D$22,E1019+I1019,MIN('Mortgage Calculator'!$D$23,E1019+I1019)))</f>
        <v>0</v>
      </c>
      <c r="G1019" s="33"/>
      <c r="H1019" s="32">
        <f>IF(B1019="","",MAX(0,MIN('Mortgage Calculator'!$D$17+N(G1019),E1019+I1019-F1019)))</f>
        <v>0</v>
      </c>
      <c r="I1019" s="32">
        <f>IF(B1019="","",ROUND(E1019*'Mortgage Calculator'!$D$8/12,2))</f>
        <v>0</v>
      </c>
      <c r="J1019" s="32">
        <f>IF(B1019="","",F1019+H1019-I1019)</f>
        <v>0</v>
      </c>
      <c r="K1019" s="34">
        <f>IF(B1019="","",ROUND(E1019-J1019,2))</f>
        <v>0</v>
      </c>
      <c r="L1019" s="35">
        <f>IF(B1019="","",L1018+I1019)</f>
        <v>0</v>
      </c>
      <c r="M1019" s="32">
        <f>IF(B1019="","",IF(AND('Mortgage Calculator'!$D$21/'Mortgage Calculator'!$D$6&gt;0.8,E1019/'Mortgage Calculator'!$D$6&gt;0.78),ROUND('Mortgage Calculator'!$D$21*'Mortgage Calculator'!$D$15/12,2),0))</f>
        <v>0</v>
      </c>
      <c r="N1019" s="36">
        <f>IF(B1019="","",1-K1019/'Mortgage Calculator'!$D$6)</f>
        <v>0</v>
      </c>
    </row>
    <row r="1020" spans="2:14">
      <c r="B1020" s="30">
        <f>IF(B1019="","",IF(K1019&gt;0.005,B1019+1,""))</f>
        <v>0</v>
      </c>
      <c r="C1020" s="31">
        <f>IF(B1020="","",EDATE('Mortgage Calculator'!$D$10,B1020-1))</f>
        <v>0</v>
      </c>
      <c r="D1020" s="30">
        <f>IF(B1020="","",INT((B1020-1)/12)+1)</f>
        <v>0</v>
      </c>
      <c r="E1020" s="32">
        <f>IF(B1020="","",K1019)</f>
        <v>0</v>
      </c>
      <c r="F1020" s="32">
        <f>IF(B1020="","",IF(B1020&gt;='Mortgage Calculator'!$D$22,E1020+I1020,MIN('Mortgage Calculator'!$D$23,E1020+I1020)))</f>
        <v>0</v>
      </c>
      <c r="G1020" s="33"/>
      <c r="H1020" s="32">
        <f>IF(B1020="","",MAX(0,MIN('Mortgage Calculator'!$D$17+N(G1020),E1020+I1020-F1020)))</f>
        <v>0</v>
      </c>
      <c r="I1020" s="32">
        <f>IF(B1020="","",ROUND(E1020*'Mortgage Calculator'!$D$8/12,2))</f>
        <v>0</v>
      </c>
      <c r="J1020" s="32">
        <f>IF(B1020="","",F1020+H1020-I1020)</f>
        <v>0</v>
      </c>
      <c r="K1020" s="34">
        <f>IF(B1020="","",ROUND(E1020-J1020,2))</f>
        <v>0</v>
      </c>
      <c r="L1020" s="35">
        <f>IF(B1020="","",L1019+I1020)</f>
        <v>0</v>
      </c>
      <c r="M1020" s="32">
        <f>IF(B1020="","",IF(AND('Mortgage Calculator'!$D$21/'Mortgage Calculator'!$D$6&gt;0.8,E1020/'Mortgage Calculator'!$D$6&gt;0.78),ROUND('Mortgage Calculator'!$D$21*'Mortgage Calculator'!$D$15/12,2),0))</f>
        <v>0</v>
      </c>
      <c r="N1020" s="36">
        <f>IF(B1020="","",1-K1020/'Mortgage Calculator'!$D$6)</f>
        <v>0</v>
      </c>
    </row>
    <row r="1021" spans="2:14">
      <c r="B1021" s="30">
        <f>IF(B1020="","",IF(K1020&gt;0.005,B1020+1,""))</f>
        <v>0</v>
      </c>
      <c r="C1021" s="31">
        <f>IF(B1021="","",EDATE('Mortgage Calculator'!$D$10,B1021-1))</f>
        <v>0</v>
      </c>
      <c r="D1021" s="30">
        <f>IF(B1021="","",INT((B1021-1)/12)+1)</f>
        <v>0</v>
      </c>
      <c r="E1021" s="32">
        <f>IF(B1021="","",K1020)</f>
        <v>0</v>
      </c>
      <c r="F1021" s="32">
        <f>IF(B1021="","",IF(B1021&gt;='Mortgage Calculator'!$D$22,E1021+I1021,MIN('Mortgage Calculator'!$D$23,E1021+I1021)))</f>
        <v>0</v>
      </c>
      <c r="G1021" s="33"/>
      <c r="H1021" s="32">
        <f>IF(B1021="","",MAX(0,MIN('Mortgage Calculator'!$D$17+N(G1021),E1021+I1021-F1021)))</f>
        <v>0</v>
      </c>
      <c r="I1021" s="32">
        <f>IF(B1021="","",ROUND(E1021*'Mortgage Calculator'!$D$8/12,2))</f>
        <v>0</v>
      </c>
      <c r="J1021" s="32">
        <f>IF(B1021="","",F1021+H1021-I1021)</f>
        <v>0</v>
      </c>
      <c r="K1021" s="34">
        <f>IF(B1021="","",ROUND(E1021-J1021,2))</f>
        <v>0</v>
      </c>
      <c r="L1021" s="35">
        <f>IF(B1021="","",L1020+I1021)</f>
        <v>0</v>
      </c>
      <c r="M1021" s="32">
        <f>IF(B1021="","",IF(AND('Mortgage Calculator'!$D$21/'Mortgage Calculator'!$D$6&gt;0.8,E1021/'Mortgage Calculator'!$D$6&gt;0.78),ROUND('Mortgage Calculator'!$D$21*'Mortgage Calculator'!$D$15/12,2),0))</f>
        <v>0</v>
      </c>
      <c r="N1021" s="36">
        <f>IF(B1021="","",1-K1021/'Mortgage Calculator'!$D$6)</f>
        <v>0</v>
      </c>
    </row>
    <row r="1022" spans="2:14">
      <c r="B1022" s="30">
        <f>IF(B1021="","",IF(K1021&gt;0.005,B1021+1,""))</f>
        <v>0</v>
      </c>
      <c r="C1022" s="31">
        <f>IF(B1022="","",EDATE('Mortgage Calculator'!$D$10,B1022-1))</f>
        <v>0</v>
      </c>
      <c r="D1022" s="30">
        <f>IF(B1022="","",INT((B1022-1)/12)+1)</f>
        <v>0</v>
      </c>
      <c r="E1022" s="32">
        <f>IF(B1022="","",K1021)</f>
        <v>0</v>
      </c>
      <c r="F1022" s="32">
        <f>IF(B1022="","",IF(B1022&gt;='Mortgage Calculator'!$D$22,E1022+I1022,MIN('Mortgage Calculator'!$D$23,E1022+I1022)))</f>
        <v>0</v>
      </c>
      <c r="G1022" s="33"/>
      <c r="H1022" s="32">
        <f>IF(B1022="","",MAX(0,MIN('Mortgage Calculator'!$D$17+N(G1022),E1022+I1022-F1022)))</f>
        <v>0</v>
      </c>
      <c r="I1022" s="32">
        <f>IF(B1022="","",ROUND(E1022*'Mortgage Calculator'!$D$8/12,2))</f>
        <v>0</v>
      </c>
      <c r="J1022" s="32">
        <f>IF(B1022="","",F1022+H1022-I1022)</f>
        <v>0</v>
      </c>
      <c r="K1022" s="34">
        <f>IF(B1022="","",ROUND(E1022-J1022,2))</f>
        <v>0</v>
      </c>
      <c r="L1022" s="35">
        <f>IF(B1022="","",L1021+I1022)</f>
        <v>0</v>
      </c>
      <c r="M1022" s="32">
        <f>IF(B1022="","",IF(AND('Mortgage Calculator'!$D$21/'Mortgage Calculator'!$D$6&gt;0.8,E1022/'Mortgage Calculator'!$D$6&gt;0.78),ROUND('Mortgage Calculator'!$D$21*'Mortgage Calculator'!$D$15/12,2),0))</f>
        <v>0</v>
      </c>
      <c r="N1022" s="36">
        <f>IF(B1022="","",1-K1022/'Mortgage Calculator'!$D$6)</f>
        <v>0</v>
      </c>
    </row>
    <row r="1023" spans="2:14">
      <c r="B1023" s="30">
        <f>IF(B1022="","",IF(K1022&gt;0.005,B1022+1,""))</f>
        <v>0</v>
      </c>
      <c r="C1023" s="31">
        <f>IF(B1023="","",EDATE('Mortgage Calculator'!$D$10,B1023-1))</f>
        <v>0</v>
      </c>
      <c r="D1023" s="30">
        <f>IF(B1023="","",INT((B1023-1)/12)+1)</f>
        <v>0</v>
      </c>
      <c r="E1023" s="32">
        <f>IF(B1023="","",K1022)</f>
        <v>0</v>
      </c>
      <c r="F1023" s="32">
        <f>IF(B1023="","",IF(B1023&gt;='Mortgage Calculator'!$D$22,E1023+I1023,MIN('Mortgage Calculator'!$D$23,E1023+I1023)))</f>
        <v>0</v>
      </c>
      <c r="G1023" s="33"/>
      <c r="H1023" s="32">
        <f>IF(B1023="","",MAX(0,MIN('Mortgage Calculator'!$D$17+N(G1023),E1023+I1023-F1023)))</f>
        <v>0</v>
      </c>
      <c r="I1023" s="32">
        <f>IF(B1023="","",ROUND(E1023*'Mortgage Calculator'!$D$8/12,2))</f>
        <v>0</v>
      </c>
      <c r="J1023" s="32">
        <f>IF(B1023="","",F1023+H1023-I1023)</f>
        <v>0</v>
      </c>
      <c r="K1023" s="34">
        <f>IF(B1023="","",ROUND(E1023-J1023,2))</f>
        <v>0</v>
      </c>
      <c r="L1023" s="35">
        <f>IF(B1023="","",L1022+I1023)</f>
        <v>0</v>
      </c>
      <c r="M1023" s="32">
        <f>IF(B1023="","",IF(AND('Mortgage Calculator'!$D$21/'Mortgage Calculator'!$D$6&gt;0.8,E1023/'Mortgage Calculator'!$D$6&gt;0.78),ROUND('Mortgage Calculator'!$D$21*'Mortgage Calculator'!$D$15/12,2),0))</f>
        <v>0</v>
      </c>
      <c r="N1023" s="36">
        <f>IF(B1023="","",1-K1023/'Mortgage Calculator'!$D$6)</f>
        <v>0</v>
      </c>
    </row>
    <row r="1024" spans="2:14">
      <c r="B1024" s="30">
        <f>IF(B1023="","",IF(K1023&gt;0.005,B1023+1,""))</f>
        <v>0</v>
      </c>
      <c r="C1024" s="31">
        <f>IF(B1024="","",EDATE('Mortgage Calculator'!$D$10,B1024-1))</f>
        <v>0</v>
      </c>
      <c r="D1024" s="30">
        <f>IF(B1024="","",INT((B1024-1)/12)+1)</f>
        <v>0</v>
      </c>
      <c r="E1024" s="32">
        <f>IF(B1024="","",K1023)</f>
        <v>0</v>
      </c>
      <c r="F1024" s="32">
        <f>IF(B1024="","",IF(B1024&gt;='Mortgage Calculator'!$D$22,E1024+I1024,MIN('Mortgage Calculator'!$D$23,E1024+I1024)))</f>
        <v>0</v>
      </c>
      <c r="G1024" s="33"/>
      <c r="H1024" s="32">
        <f>IF(B1024="","",MAX(0,MIN('Mortgage Calculator'!$D$17+N(G1024),E1024+I1024-F1024)))</f>
        <v>0</v>
      </c>
      <c r="I1024" s="32">
        <f>IF(B1024="","",ROUND(E1024*'Mortgage Calculator'!$D$8/12,2))</f>
        <v>0</v>
      </c>
      <c r="J1024" s="32">
        <f>IF(B1024="","",F1024+H1024-I1024)</f>
        <v>0</v>
      </c>
      <c r="K1024" s="34">
        <f>IF(B1024="","",ROUND(E1024-J1024,2))</f>
        <v>0</v>
      </c>
      <c r="L1024" s="35">
        <f>IF(B1024="","",L1023+I1024)</f>
        <v>0</v>
      </c>
      <c r="M1024" s="32">
        <f>IF(B1024="","",IF(AND('Mortgage Calculator'!$D$21/'Mortgage Calculator'!$D$6&gt;0.8,E1024/'Mortgage Calculator'!$D$6&gt;0.78),ROUND('Mortgage Calculator'!$D$21*'Mortgage Calculator'!$D$15/12,2),0))</f>
        <v>0</v>
      </c>
      <c r="N1024" s="36">
        <f>IF(B1024="","",1-K1024/'Mortgage Calculator'!$D$6)</f>
        <v>0</v>
      </c>
    </row>
    <row r="1025" spans="2:14">
      <c r="B1025" s="30">
        <f>IF(B1024="","",IF(K1024&gt;0.005,B1024+1,""))</f>
        <v>0</v>
      </c>
      <c r="C1025" s="31">
        <f>IF(B1025="","",EDATE('Mortgage Calculator'!$D$10,B1025-1))</f>
        <v>0</v>
      </c>
      <c r="D1025" s="30">
        <f>IF(B1025="","",INT((B1025-1)/12)+1)</f>
        <v>0</v>
      </c>
      <c r="E1025" s="32">
        <f>IF(B1025="","",K1024)</f>
        <v>0</v>
      </c>
      <c r="F1025" s="32">
        <f>IF(B1025="","",IF(B1025&gt;='Mortgage Calculator'!$D$22,E1025+I1025,MIN('Mortgage Calculator'!$D$23,E1025+I1025)))</f>
        <v>0</v>
      </c>
      <c r="G1025" s="33"/>
      <c r="H1025" s="32">
        <f>IF(B1025="","",MAX(0,MIN('Mortgage Calculator'!$D$17+N(G1025),E1025+I1025-F1025)))</f>
        <v>0</v>
      </c>
      <c r="I1025" s="32">
        <f>IF(B1025="","",ROUND(E1025*'Mortgage Calculator'!$D$8/12,2))</f>
        <v>0</v>
      </c>
      <c r="J1025" s="32">
        <f>IF(B1025="","",F1025+H1025-I1025)</f>
        <v>0</v>
      </c>
      <c r="K1025" s="34">
        <f>IF(B1025="","",ROUND(E1025-J1025,2))</f>
        <v>0</v>
      </c>
      <c r="L1025" s="35">
        <f>IF(B1025="","",L1024+I1025)</f>
        <v>0</v>
      </c>
      <c r="M1025" s="32">
        <f>IF(B1025="","",IF(AND('Mortgage Calculator'!$D$21/'Mortgage Calculator'!$D$6&gt;0.8,E1025/'Mortgage Calculator'!$D$6&gt;0.78),ROUND('Mortgage Calculator'!$D$21*'Mortgage Calculator'!$D$15/12,2),0))</f>
        <v>0</v>
      </c>
      <c r="N1025" s="36">
        <f>IF(B1025="","",1-K1025/'Mortgage Calculator'!$D$6)</f>
        <v>0</v>
      </c>
    </row>
    <row r="1026" spans="2:14">
      <c r="B1026" s="30">
        <f>IF(B1025="","",IF(K1025&gt;0.005,B1025+1,""))</f>
        <v>0</v>
      </c>
      <c r="C1026" s="31">
        <f>IF(B1026="","",EDATE('Mortgage Calculator'!$D$10,B1026-1))</f>
        <v>0</v>
      </c>
      <c r="D1026" s="30">
        <f>IF(B1026="","",INT((B1026-1)/12)+1)</f>
        <v>0</v>
      </c>
      <c r="E1026" s="32">
        <f>IF(B1026="","",K1025)</f>
        <v>0</v>
      </c>
      <c r="F1026" s="32">
        <f>IF(B1026="","",IF(B1026&gt;='Mortgage Calculator'!$D$22,E1026+I1026,MIN('Mortgage Calculator'!$D$23,E1026+I1026)))</f>
        <v>0</v>
      </c>
      <c r="G1026" s="33"/>
      <c r="H1026" s="32">
        <f>IF(B1026="","",MAX(0,MIN('Mortgage Calculator'!$D$17+N(G1026),E1026+I1026-F1026)))</f>
        <v>0</v>
      </c>
      <c r="I1026" s="32">
        <f>IF(B1026="","",ROUND(E1026*'Mortgage Calculator'!$D$8/12,2))</f>
        <v>0</v>
      </c>
      <c r="J1026" s="32">
        <f>IF(B1026="","",F1026+H1026-I1026)</f>
        <v>0</v>
      </c>
      <c r="K1026" s="34">
        <f>IF(B1026="","",ROUND(E1026-J1026,2))</f>
        <v>0</v>
      </c>
      <c r="L1026" s="35">
        <f>IF(B1026="","",L1025+I1026)</f>
        <v>0</v>
      </c>
      <c r="M1026" s="32">
        <f>IF(B1026="","",IF(AND('Mortgage Calculator'!$D$21/'Mortgage Calculator'!$D$6&gt;0.8,E1026/'Mortgage Calculator'!$D$6&gt;0.78),ROUND('Mortgage Calculator'!$D$21*'Mortgage Calculator'!$D$15/12,2),0))</f>
        <v>0</v>
      </c>
      <c r="N1026" s="36">
        <f>IF(B1026="","",1-K1026/'Mortgage Calculator'!$D$6)</f>
        <v>0</v>
      </c>
    </row>
    <row r="1027" spans="2:14">
      <c r="B1027" s="30">
        <f>IF(B1026="","",IF(K1026&gt;0.005,B1026+1,""))</f>
        <v>0</v>
      </c>
      <c r="C1027" s="31">
        <f>IF(B1027="","",EDATE('Mortgage Calculator'!$D$10,B1027-1))</f>
        <v>0</v>
      </c>
      <c r="D1027" s="30">
        <f>IF(B1027="","",INT((B1027-1)/12)+1)</f>
        <v>0</v>
      </c>
      <c r="E1027" s="32">
        <f>IF(B1027="","",K1026)</f>
        <v>0</v>
      </c>
      <c r="F1027" s="32">
        <f>IF(B1027="","",IF(B1027&gt;='Mortgage Calculator'!$D$22,E1027+I1027,MIN('Mortgage Calculator'!$D$23,E1027+I1027)))</f>
        <v>0</v>
      </c>
      <c r="G1027" s="33"/>
      <c r="H1027" s="32">
        <f>IF(B1027="","",MAX(0,MIN('Mortgage Calculator'!$D$17+N(G1027),E1027+I1027-F1027)))</f>
        <v>0</v>
      </c>
      <c r="I1027" s="32">
        <f>IF(B1027="","",ROUND(E1027*'Mortgage Calculator'!$D$8/12,2))</f>
        <v>0</v>
      </c>
      <c r="J1027" s="32">
        <f>IF(B1027="","",F1027+H1027-I1027)</f>
        <v>0</v>
      </c>
      <c r="K1027" s="34">
        <f>IF(B1027="","",ROUND(E1027-J1027,2))</f>
        <v>0</v>
      </c>
      <c r="L1027" s="35">
        <f>IF(B1027="","",L1026+I1027)</f>
        <v>0</v>
      </c>
      <c r="M1027" s="32">
        <f>IF(B1027="","",IF(AND('Mortgage Calculator'!$D$21/'Mortgage Calculator'!$D$6&gt;0.8,E1027/'Mortgage Calculator'!$D$6&gt;0.78),ROUND('Mortgage Calculator'!$D$21*'Mortgage Calculator'!$D$15/12,2),0))</f>
        <v>0</v>
      </c>
      <c r="N1027" s="36">
        <f>IF(B1027="","",1-K1027/'Mortgage Calculator'!$D$6)</f>
        <v>0</v>
      </c>
    </row>
    <row r="1028" spans="2:14">
      <c r="B1028" s="30">
        <f>IF(B1027="","",IF(K1027&gt;0.005,B1027+1,""))</f>
        <v>0</v>
      </c>
      <c r="C1028" s="31">
        <f>IF(B1028="","",EDATE('Mortgage Calculator'!$D$10,B1028-1))</f>
        <v>0</v>
      </c>
      <c r="D1028" s="30">
        <f>IF(B1028="","",INT((B1028-1)/12)+1)</f>
        <v>0</v>
      </c>
      <c r="E1028" s="32">
        <f>IF(B1028="","",K1027)</f>
        <v>0</v>
      </c>
      <c r="F1028" s="32">
        <f>IF(B1028="","",IF(B1028&gt;='Mortgage Calculator'!$D$22,E1028+I1028,MIN('Mortgage Calculator'!$D$23,E1028+I1028)))</f>
        <v>0</v>
      </c>
      <c r="G1028" s="33"/>
      <c r="H1028" s="32">
        <f>IF(B1028="","",MAX(0,MIN('Mortgage Calculator'!$D$17+N(G1028),E1028+I1028-F1028)))</f>
        <v>0</v>
      </c>
      <c r="I1028" s="32">
        <f>IF(B1028="","",ROUND(E1028*'Mortgage Calculator'!$D$8/12,2))</f>
        <v>0</v>
      </c>
      <c r="J1028" s="32">
        <f>IF(B1028="","",F1028+H1028-I1028)</f>
        <v>0</v>
      </c>
      <c r="K1028" s="34">
        <f>IF(B1028="","",ROUND(E1028-J1028,2))</f>
        <v>0</v>
      </c>
      <c r="L1028" s="35">
        <f>IF(B1028="","",L1027+I1028)</f>
        <v>0</v>
      </c>
      <c r="M1028" s="32">
        <f>IF(B1028="","",IF(AND('Mortgage Calculator'!$D$21/'Mortgage Calculator'!$D$6&gt;0.8,E1028/'Mortgage Calculator'!$D$6&gt;0.78),ROUND('Mortgage Calculator'!$D$21*'Mortgage Calculator'!$D$15/12,2),0))</f>
        <v>0</v>
      </c>
      <c r="N1028" s="36">
        <f>IF(B1028="","",1-K1028/'Mortgage Calculator'!$D$6)</f>
        <v>0</v>
      </c>
    </row>
    <row r="1029" spans="2:14">
      <c r="B1029" s="30">
        <f>IF(B1028="","",IF(K1028&gt;0.005,B1028+1,""))</f>
        <v>0</v>
      </c>
      <c r="C1029" s="31">
        <f>IF(B1029="","",EDATE('Mortgage Calculator'!$D$10,B1029-1))</f>
        <v>0</v>
      </c>
      <c r="D1029" s="30">
        <f>IF(B1029="","",INT((B1029-1)/12)+1)</f>
        <v>0</v>
      </c>
      <c r="E1029" s="32">
        <f>IF(B1029="","",K1028)</f>
        <v>0</v>
      </c>
      <c r="F1029" s="32">
        <f>IF(B1029="","",IF(B1029&gt;='Mortgage Calculator'!$D$22,E1029+I1029,MIN('Mortgage Calculator'!$D$23,E1029+I1029)))</f>
        <v>0</v>
      </c>
      <c r="G1029" s="33"/>
      <c r="H1029" s="32">
        <f>IF(B1029="","",MAX(0,MIN('Mortgage Calculator'!$D$17+N(G1029),E1029+I1029-F1029)))</f>
        <v>0</v>
      </c>
      <c r="I1029" s="32">
        <f>IF(B1029="","",ROUND(E1029*'Mortgage Calculator'!$D$8/12,2))</f>
        <v>0</v>
      </c>
      <c r="J1029" s="32">
        <f>IF(B1029="","",F1029+H1029-I1029)</f>
        <v>0</v>
      </c>
      <c r="K1029" s="34">
        <f>IF(B1029="","",ROUND(E1029-J1029,2))</f>
        <v>0</v>
      </c>
      <c r="L1029" s="35">
        <f>IF(B1029="","",L1028+I1029)</f>
        <v>0</v>
      </c>
      <c r="M1029" s="32">
        <f>IF(B1029="","",IF(AND('Mortgage Calculator'!$D$21/'Mortgage Calculator'!$D$6&gt;0.8,E1029/'Mortgage Calculator'!$D$6&gt;0.78),ROUND('Mortgage Calculator'!$D$21*'Mortgage Calculator'!$D$15/12,2),0))</f>
        <v>0</v>
      </c>
      <c r="N1029" s="36">
        <f>IF(B1029="","",1-K1029/'Mortgage Calculator'!$D$6)</f>
        <v>0</v>
      </c>
    </row>
    <row r="1030" spans="2:14">
      <c r="B1030" s="30">
        <f>IF(B1029="","",IF(K1029&gt;0.005,B1029+1,""))</f>
        <v>0</v>
      </c>
      <c r="C1030" s="31">
        <f>IF(B1030="","",EDATE('Mortgage Calculator'!$D$10,B1030-1))</f>
        <v>0</v>
      </c>
      <c r="D1030" s="30">
        <f>IF(B1030="","",INT((B1030-1)/12)+1)</f>
        <v>0</v>
      </c>
      <c r="E1030" s="32">
        <f>IF(B1030="","",K1029)</f>
        <v>0</v>
      </c>
      <c r="F1030" s="32">
        <f>IF(B1030="","",IF(B1030&gt;='Mortgage Calculator'!$D$22,E1030+I1030,MIN('Mortgage Calculator'!$D$23,E1030+I1030)))</f>
        <v>0</v>
      </c>
      <c r="G1030" s="33"/>
      <c r="H1030" s="32">
        <f>IF(B1030="","",MAX(0,MIN('Mortgage Calculator'!$D$17+N(G1030),E1030+I1030-F1030)))</f>
        <v>0</v>
      </c>
      <c r="I1030" s="32">
        <f>IF(B1030="","",ROUND(E1030*'Mortgage Calculator'!$D$8/12,2))</f>
        <v>0</v>
      </c>
      <c r="J1030" s="32">
        <f>IF(B1030="","",F1030+H1030-I1030)</f>
        <v>0</v>
      </c>
      <c r="K1030" s="34">
        <f>IF(B1030="","",ROUND(E1030-J1030,2))</f>
        <v>0</v>
      </c>
      <c r="L1030" s="35">
        <f>IF(B1030="","",L1029+I1030)</f>
        <v>0</v>
      </c>
      <c r="M1030" s="32">
        <f>IF(B1030="","",IF(AND('Mortgage Calculator'!$D$21/'Mortgage Calculator'!$D$6&gt;0.8,E1030/'Mortgage Calculator'!$D$6&gt;0.78),ROUND('Mortgage Calculator'!$D$21*'Mortgage Calculator'!$D$15/12,2),0))</f>
        <v>0</v>
      </c>
      <c r="N1030" s="36">
        <f>IF(B1030="","",1-K1030/'Mortgage Calculator'!$D$6)</f>
        <v>0</v>
      </c>
    </row>
    <row r="1031" spans="2:14">
      <c r="B1031" s="30">
        <f>IF(B1030="","",IF(K1030&gt;0.005,B1030+1,""))</f>
        <v>0</v>
      </c>
      <c r="C1031" s="31">
        <f>IF(B1031="","",EDATE('Mortgage Calculator'!$D$10,B1031-1))</f>
        <v>0</v>
      </c>
      <c r="D1031" s="30">
        <f>IF(B1031="","",INT((B1031-1)/12)+1)</f>
        <v>0</v>
      </c>
      <c r="E1031" s="32">
        <f>IF(B1031="","",K1030)</f>
        <v>0</v>
      </c>
      <c r="F1031" s="32">
        <f>IF(B1031="","",IF(B1031&gt;='Mortgage Calculator'!$D$22,E1031+I1031,MIN('Mortgage Calculator'!$D$23,E1031+I1031)))</f>
        <v>0</v>
      </c>
      <c r="G1031" s="33"/>
      <c r="H1031" s="32">
        <f>IF(B1031="","",MAX(0,MIN('Mortgage Calculator'!$D$17+N(G1031),E1031+I1031-F1031)))</f>
        <v>0</v>
      </c>
      <c r="I1031" s="32">
        <f>IF(B1031="","",ROUND(E1031*'Mortgage Calculator'!$D$8/12,2))</f>
        <v>0</v>
      </c>
      <c r="J1031" s="32">
        <f>IF(B1031="","",F1031+H1031-I1031)</f>
        <v>0</v>
      </c>
      <c r="K1031" s="34">
        <f>IF(B1031="","",ROUND(E1031-J1031,2))</f>
        <v>0</v>
      </c>
      <c r="L1031" s="35">
        <f>IF(B1031="","",L1030+I1031)</f>
        <v>0</v>
      </c>
      <c r="M1031" s="32">
        <f>IF(B1031="","",IF(AND('Mortgage Calculator'!$D$21/'Mortgage Calculator'!$D$6&gt;0.8,E1031/'Mortgage Calculator'!$D$6&gt;0.78),ROUND('Mortgage Calculator'!$D$21*'Mortgage Calculator'!$D$15/12,2),0))</f>
        <v>0</v>
      </c>
      <c r="N1031" s="36">
        <f>IF(B1031="","",1-K1031/'Mortgage Calculator'!$D$6)</f>
        <v>0</v>
      </c>
    </row>
    <row r="1032" spans="2:14">
      <c r="B1032" s="30">
        <f>IF(B1031="","",IF(K1031&gt;0.005,B1031+1,""))</f>
        <v>0</v>
      </c>
      <c r="C1032" s="31">
        <f>IF(B1032="","",EDATE('Mortgage Calculator'!$D$10,B1032-1))</f>
        <v>0</v>
      </c>
      <c r="D1032" s="30">
        <f>IF(B1032="","",INT((B1032-1)/12)+1)</f>
        <v>0</v>
      </c>
      <c r="E1032" s="32">
        <f>IF(B1032="","",K1031)</f>
        <v>0</v>
      </c>
      <c r="F1032" s="32">
        <f>IF(B1032="","",IF(B1032&gt;='Mortgage Calculator'!$D$22,E1032+I1032,MIN('Mortgage Calculator'!$D$23,E1032+I1032)))</f>
        <v>0</v>
      </c>
      <c r="G1032" s="33"/>
      <c r="H1032" s="32">
        <f>IF(B1032="","",MAX(0,MIN('Mortgage Calculator'!$D$17+N(G1032),E1032+I1032-F1032)))</f>
        <v>0</v>
      </c>
      <c r="I1032" s="32">
        <f>IF(B1032="","",ROUND(E1032*'Mortgage Calculator'!$D$8/12,2))</f>
        <v>0</v>
      </c>
      <c r="J1032" s="32">
        <f>IF(B1032="","",F1032+H1032-I1032)</f>
        <v>0</v>
      </c>
      <c r="K1032" s="34">
        <f>IF(B1032="","",ROUND(E1032-J1032,2))</f>
        <v>0</v>
      </c>
      <c r="L1032" s="35">
        <f>IF(B1032="","",L1031+I1032)</f>
        <v>0</v>
      </c>
      <c r="M1032" s="32">
        <f>IF(B1032="","",IF(AND('Mortgage Calculator'!$D$21/'Mortgage Calculator'!$D$6&gt;0.8,E1032/'Mortgage Calculator'!$D$6&gt;0.78),ROUND('Mortgage Calculator'!$D$21*'Mortgage Calculator'!$D$15/12,2),0))</f>
        <v>0</v>
      </c>
      <c r="N1032" s="36">
        <f>IF(B1032="","",1-K1032/'Mortgage Calculator'!$D$6)</f>
        <v>0</v>
      </c>
    </row>
    <row r="1033" spans="2:14">
      <c r="B1033" s="30">
        <f>IF(B1032="","",IF(K1032&gt;0.005,B1032+1,""))</f>
        <v>0</v>
      </c>
      <c r="C1033" s="31">
        <f>IF(B1033="","",EDATE('Mortgage Calculator'!$D$10,B1033-1))</f>
        <v>0</v>
      </c>
      <c r="D1033" s="30">
        <f>IF(B1033="","",INT((B1033-1)/12)+1)</f>
        <v>0</v>
      </c>
      <c r="E1033" s="32">
        <f>IF(B1033="","",K1032)</f>
        <v>0</v>
      </c>
      <c r="F1033" s="32">
        <f>IF(B1033="","",IF(B1033&gt;='Mortgage Calculator'!$D$22,E1033+I1033,MIN('Mortgage Calculator'!$D$23,E1033+I1033)))</f>
        <v>0</v>
      </c>
      <c r="G1033" s="33"/>
      <c r="H1033" s="32">
        <f>IF(B1033="","",MAX(0,MIN('Mortgage Calculator'!$D$17+N(G1033),E1033+I1033-F1033)))</f>
        <v>0</v>
      </c>
      <c r="I1033" s="32">
        <f>IF(B1033="","",ROUND(E1033*'Mortgage Calculator'!$D$8/12,2))</f>
        <v>0</v>
      </c>
      <c r="J1033" s="32">
        <f>IF(B1033="","",F1033+H1033-I1033)</f>
        <v>0</v>
      </c>
      <c r="K1033" s="34">
        <f>IF(B1033="","",ROUND(E1033-J1033,2))</f>
        <v>0</v>
      </c>
      <c r="L1033" s="35">
        <f>IF(B1033="","",L1032+I1033)</f>
        <v>0</v>
      </c>
      <c r="M1033" s="32">
        <f>IF(B1033="","",IF(AND('Mortgage Calculator'!$D$21/'Mortgage Calculator'!$D$6&gt;0.8,E1033/'Mortgage Calculator'!$D$6&gt;0.78),ROUND('Mortgage Calculator'!$D$21*'Mortgage Calculator'!$D$15/12,2),0))</f>
        <v>0</v>
      </c>
      <c r="N1033" s="36">
        <f>IF(B1033="","",1-K1033/'Mortgage Calculator'!$D$6)</f>
        <v>0</v>
      </c>
    </row>
    <row r="1034" spans="2:14">
      <c r="B1034" s="30">
        <f>IF(B1033="","",IF(K1033&gt;0.005,B1033+1,""))</f>
        <v>0</v>
      </c>
      <c r="C1034" s="31">
        <f>IF(B1034="","",EDATE('Mortgage Calculator'!$D$10,B1034-1))</f>
        <v>0</v>
      </c>
      <c r="D1034" s="30">
        <f>IF(B1034="","",INT((B1034-1)/12)+1)</f>
        <v>0</v>
      </c>
      <c r="E1034" s="32">
        <f>IF(B1034="","",K1033)</f>
        <v>0</v>
      </c>
      <c r="F1034" s="32">
        <f>IF(B1034="","",IF(B1034&gt;='Mortgage Calculator'!$D$22,E1034+I1034,MIN('Mortgage Calculator'!$D$23,E1034+I1034)))</f>
        <v>0</v>
      </c>
      <c r="G1034" s="33"/>
      <c r="H1034" s="32">
        <f>IF(B1034="","",MAX(0,MIN('Mortgage Calculator'!$D$17+N(G1034),E1034+I1034-F1034)))</f>
        <v>0</v>
      </c>
      <c r="I1034" s="32">
        <f>IF(B1034="","",ROUND(E1034*'Mortgage Calculator'!$D$8/12,2))</f>
        <v>0</v>
      </c>
      <c r="J1034" s="32">
        <f>IF(B1034="","",F1034+H1034-I1034)</f>
        <v>0</v>
      </c>
      <c r="K1034" s="34">
        <f>IF(B1034="","",ROUND(E1034-J1034,2))</f>
        <v>0</v>
      </c>
      <c r="L1034" s="35">
        <f>IF(B1034="","",L1033+I1034)</f>
        <v>0</v>
      </c>
      <c r="M1034" s="32">
        <f>IF(B1034="","",IF(AND('Mortgage Calculator'!$D$21/'Mortgage Calculator'!$D$6&gt;0.8,E1034/'Mortgage Calculator'!$D$6&gt;0.78),ROUND('Mortgage Calculator'!$D$21*'Mortgage Calculator'!$D$15/12,2),0))</f>
        <v>0</v>
      </c>
      <c r="N1034" s="36">
        <f>IF(B1034="","",1-K1034/'Mortgage Calculator'!$D$6)</f>
        <v>0</v>
      </c>
    </row>
    <row r="1035" spans="2:14">
      <c r="B1035" s="30">
        <f>IF(B1034="","",IF(K1034&gt;0.005,B1034+1,""))</f>
        <v>0</v>
      </c>
      <c r="C1035" s="31">
        <f>IF(B1035="","",EDATE('Mortgage Calculator'!$D$10,B1035-1))</f>
        <v>0</v>
      </c>
      <c r="D1035" s="30">
        <f>IF(B1035="","",INT((B1035-1)/12)+1)</f>
        <v>0</v>
      </c>
      <c r="E1035" s="32">
        <f>IF(B1035="","",K1034)</f>
        <v>0</v>
      </c>
      <c r="F1035" s="32">
        <f>IF(B1035="","",IF(B1035&gt;='Mortgage Calculator'!$D$22,E1035+I1035,MIN('Mortgage Calculator'!$D$23,E1035+I1035)))</f>
        <v>0</v>
      </c>
      <c r="G1035" s="33"/>
      <c r="H1035" s="32">
        <f>IF(B1035="","",MAX(0,MIN('Mortgage Calculator'!$D$17+N(G1035),E1035+I1035-F1035)))</f>
        <v>0</v>
      </c>
      <c r="I1035" s="32">
        <f>IF(B1035="","",ROUND(E1035*'Mortgage Calculator'!$D$8/12,2))</f>
        <v>0</v>
      </c>
      <c r="J1035" s="32">
        <f>IF(B1035="","",F1035+H1035-I1035)</f>
        <v>0</v>
      </c>
      <c r="K1035" s="34">
        <f>IF(B1035="","",ROUND(E1035-J1035,2))</f>
        <v>0</v>
      </c>
      <c r="L1035" s="35">
        <f>IF(B1035="","",L1034+I1035)</f>
        <v>0</v>
      </c>
      <c r="M1035" s="32">
        <f>IF(B1035="","",IF(AND('Mortgage Calculator'!$D$21/'Mortgage Calculator'!$D$6&gt;0.8,E1035/'Mortgage Calculator'!$D$6&gt;0.78),ROUND('Mortgage Calculator'!$D$21*'Mortgage Calculator'!$D$15/12,2),0))</f>
        <v>0</v>
      </c>
      <c r="N1035" s="36">
        <f>IF(B1035="","",1-K1035/'Mortgage Calculator'!$D$6)</f>
        <v>0</v>
      </c>
    </row>
    <row r="1036" spans="2:14">
      <c r="B1036" s="30">
        <f>IF(B1035="","",IF(K1035&gt;0.005,B1035+1,""))</f>
        <v>0</v>
      </c>
      <c r="C1036" s="31">
        <f>IF(B1036="","",EDATE('Mortgage Calculator'!$D$10,B1036-1))</f>
        <v>0</v>
      </c>
      <c r="D1036" s="30">
        <f>IF(B1036="","",INT((B1036-1)/12)+1)</f>
        <v>0</v>
      </c>
      <c r="E1036" s="32">
        <f>IF(B1036="","",K1035)</f>
        <v>0</v>
      </c>
      <c r="F1036" s="32">
        <f>IF(B1036="","",IF(B1036&gt;='Mortgage Calculator'!$D$22,E1036+I1036,MIN('Mortgage Calculator'!$D$23,E1036+I1036)))</f>
        <v>0</v>
      </c>
      <c r="G1036" s="33"/>
      <c r="H1036" s="32">
        <f>IF(B1036="","",MAX(0,MIN('Mortgage Calculator'!$D$17+N(G1036),E1036+I1036-F1036)))</f>
        <v>0</v>
      </c>
      <c r="I1036" s="32">
        <f>IF(B1036="","",ROUND(E1036*'Mortgage Calculator'!$D$8/12,2))</f>
        <v>0</v>
      </c>
      <c r="J1036" s="32">
        <f>IF(B1036="","",F1036+H1036-I1036)</f>
        <v>0</v>
      </c>
      <c r="K1036" s="34">
        <f>IF(B1036="","",ROUND(E1036-J1036,2))</f>
        <v>0</v>
      </c>
      <c r="L1036" s="35">
        <f>IF(B1036="","",L1035+I1036)</f>
        <v>0</v>
      </c>
      <c r="M1036" s="32">
        <f>IF(B1036="","",IF(AND('Mortgage Calculator'!$D$21/'Mortgage Calculator'!$D$6&gt;0.8,E1036/'Mortgage Calculator'!$D$6&gt;0.78),ROUND('Mortgage Calculator'!$D$21*'Mortgage Calculator'!$D$15/12,2),0))</f>
        <v>0</v>
      </c>
      <c r="N1036" s="36">
        <f>IF(B1036="","",1-K1036/'Mortgage Calculator'!$D$6)</f>
        <v>0</v>
      </c>
    </row>
    <row r="1037" spans="2:14">
      <c r="B1037" s="30">
        <f>IF(B1036="","",IF(K1036&gt;0.005,B1036+1,""))</f>
        <v>0</v>
      </c>
      <c r="C1037" s="31">
        <f>IF(B1037="","",EDATE('Mortgage Calculator'!$D$10,B1037-1))</f>
        <v>0</v>
      </c>
      <c r="D1037" s="30">
        <f>IF(B1037="","",INT((B1037-1)/12)+1)</f>
        <v>0</v>
      </c>
      <c r="E1037" s="32">
        <f>IF(B1037="","",K1036)</f>
        <v>0</v>
      </c>
      <c r="F1037" s="32">
        <f>IF(B1037="","",IF(B1037&gt;='Mortgage Calculator'!$D$22,E1037+I1037,MIN('Mortgage Calculator'!$D$23,E1037+I1037)))</f>
        <v>0</v>
      </c>
      <c r="G1037" s="33"/>
      <c r="H1037" s="32">
        <f>IF(B1037="","",MAX(0,MIN('Mortgage Calculator'!$D$17+N(G1037),E1037+I1037-F1037)))</f>
        <v>0</v>
      </c>
      <c r="I1037" s="32">
        <f>IF(B1037="","",ROUND(E1037*'Mortgage Calculator'!$D$8/12,2))</f>
        <v>0</v>
      </c>
      <c r="J1037" s="32">
        <f>IF(B1037="","",F1037+H1037-I1037)</f>
        <v>0</v>
      </c>
      <c r="K1037" s="34">
        <f>IF(B1037="","",ROUND(E1037-J1037,2))</f>
        <v>0</v>
      </c>
      <c r="L1037" s="35">
        <f>IF(B1037="","",L1036+I1037)</f>
        <v>0</v>
      </c>
      <c r="M1037" s="32">
        <f>IF(B1037="","",IF(AND('Mortgage Calculator'!$D$21/'Mortgage Calculator'!$D$6&gt;0.8,E1037/'Mortgage Calculator'!$D$6&gt;0.78),ROUND('Mortgage Calculator'!$D$21*'Mortgage Calculator'!$D$15/12,2),0))</f>
        <v>0</v>
      </c>
      <c r="N1037" s="36">
        <f>IF(B1037="","",1-K1037/'Mortgage Calculator'!$D$6)</f>
        <v>0</v>
      </c>
    </row>
    <row r="1038" spans="2:14">
      <c r="B1038" s="30">
        <f>IF(B1037="","",IF(K1037&gt;0.005,B1037+1,""))</f>
        <v>0</v>
      </c>
      <c r="C1038" s="31">
        <f>IF(B1038="","",EDATE('Mortgage Calculator'!$D$10,B1038-1))</f>
        <v>0</v>
      </c>
      <c r="D1038" s="30">
        <f>IF(B1038="","",INT((B1038-1)/12)+1)</f>
        <v>0</v>
      </c>
      <c r="E1038" s="32">
        <f>IF(B1038="","",K1037)</f>
        <v>0</v>
      </c>
      <c r="F1038" s="32">
        <f>IF(B1038="","",IF(B1038&gt;='Mortgage Calculator'!$D$22,E1038+I1038,MIN('Mortgage Calculator'!$D$23,E1038+I1038)))</f>
        <v>0</v>
      </c>
      <c r="G1038" s="33"/>
      <c r="H1038" s="32">
        <f>IF(B1038="","",MAX(0,MIN('Mortgage Calculator'!$D$17+N(G1038),E1038+I1038-F1038)))</f>
        <v>0</v>
      </c>
      <c r="I1038" s="32">
        <f>IF(B1038="","",ROUND(E1038*'Mortgage Calculator'!$D$8/12,2))</f>
        <v>0</v>
      </c>
      <c r="J1038" s="32">
        <f>IF(B1038="","",F1038+H1038-I1038)</f>
        <v>0</v>
      </c>
      <c r="K1038" s="34">
        <f>IF(B1038="","",ROUND(E1038-J1038,2))</f>
        <v>0</v>
      </c>
      <c r="L1038" s="35">
        <f>IF(B1038="","",L1037+I1038)</f>
        <v>0</v>
      </c>
      <c r="M1038" s="32">
        <f>IF(B1038="","",IF(AND('Mortgage Calculator'!$D$21/'Mortgage Calculator'!$D$6&gt;0.8,E1038/'Mortgage Calculator'!$D$6&gt;0.78),ROUND('Mortgage Calculator'!$D$21*'Mortgage Calculator'!$D$15/12,2),0))</f>
        <v>0</v>
      </c>
      <c r="N1038" s="36">
        <f>IF(B1038="","",1-K1038/'Mortgage Calculator'!$D$6)</f>
        <v>0</v>
      </c>
    </row>
    <row r="1039" spans="2:14">
      <c r="B1039" s="30">
        <f>IF(B1038="","",IF(K1038&gt;0.005,B1038+1,""))</f>
        <v>0</v>
      </c>
      <c r="C1039" s="31">
        <f>IF(B1039="","",EDATE('Mortgage Calculator'!$D$10,B1039-1))</f>
        <v>0</v>
      </c>
      <c r="D1039" s="30">
        <f>IF(B1039="","",INT((B1039-1)/12)+1)</f>
        <v>0</v>
      </c>
      <c r="E1039" s="32">
        <f>IF(B1039="","",K1038)</f>
        <v>0</v>
      </c>
      <c r="F1039" s="32">
        <f>IF(B1039="","",IF(B1039&gt;='Mortgage Calculator'!$D$22,E1039+I1039,MIN('Mortgage Calculator'!$D$23,E1039+I1039)))</f>
        <v>0</v>
      </c>
      <c r="G1039" s="33"/>
      <c r="H1039" s="32">
        <f>IF(B1039="","",MAX(0,MIN('Mortgage Calculator'!$D$17+N(G1039),E1039+I1039-F1039)))</f>
        <v>0</v>
      </c>
      <c r="I1039" s="32">
        <f>IF(B1039="","",ROUND(E1039*'Mortgage Calculator'!$D$8/12,2))</f>
        <v>0</v>
      </c>
      <c r="J1039" s="32">
        <f>IF(B1039="","",F1039+H1039-I1039)</f>
        <v>0</v>
      </c>
      <c r="K1039" s="34">
        <f>IF(B1039="","",ROUND(E1039-J1039,2))</f>
        <v>0</v>
      </c>
      <c r="L1039" s="35">
        <f>IF(B1039="","",L1038+I1039)</f>
        <v>0</v>
      </c>
      <c r="M1039" s="32">
        <f>IF(B1039="","",IF(AND('Mortgage Calculator'!$D$21/'Mortgage Calculator'!$D$6&gt;0.8,E1039/'Mortgage Calculator'!$D$6&gt;0.78),ROUND('Mortgage Calculator'!$D$21*'Mortgage Calculator'!$D$15/12,2),0))</f>
        <v>0</v>
      </c>
      <c r="N1039" s="36">
        <f>IF(B1039="","",1-K1039/'Mortgage Calculator'!$D$6)</f>
        <v>0</v>
      </c>
    </row>
    <row r="1040" spans="2:14">
      <c r="B1040" s="30">
        <f>IF(B1039="","",IF(K1039&gt;0.005,B1039+1,""))</f>
        <v>0</v>
      </c>
      <c r="C1040" s="31">
        <f>IF(B1040="","",EDATE('Mortgage Calculator'!$D$10,B1040-1))</f>
        <v>0</v>
      </c>
      <c r="D1040" s="30">
        <f>IF(B1040="","",INT((B1040-1)/12)+1)</f>
        <v>0</v>
      </c>
      <c r="E1040" s="32">
        <f>IF(B1040="","",K1039)</f>
        <v>0</v>
      </c>
      <c r="F1040" s="32">
        <f>IF(B1040="","",IF(B1040&gt;='Mortgage Calculator'!$D$22,E1040+I1040,MIN('Mortgage Calculator'!$D$23,E1040+I1040)))</f>
        <v>0</v>
      </c>
      <c r="G1040" s="33"/>
      <c r="H1040" s="32">
        <f>IF(B1040="","",MAX(0,MIN('Mortgage Calculator'!$D$17+N(G1040),E1040+I1040-F1040)))</f>
        <v>0</v>
      </c>
      <c r="I1040" s="32">
        <f>IF(B1040="","",ROUND(E1040*'Mortgage Calculator'!$D$8/12,2))</f>
        <v>0</v>
      </c>
      <c r="J1040" s="32">
        <f>IF(B1040="","",F1040+H1040-I1040)</f>
        <v>0</v>
      </c>
      <c r="K1040" s="34">
        <f>IF(B1040="","",ROUND(E1040-J1040,2))</f>
        <v>0</v>
      </c>
      <c r="L1040" s="35">
        <f>IF(B1040="","",L1039+I1040)</f>
        <v>0</v>
      </c>
      <c r="M1040" s="32">
        <f>IF(B1040="","",IF(AND('Mortgage Calculator'!$D$21/'Mortgage Calculator'!$D$6&gt;0.8,E1040/'Mortgage Calculator'!$D$6&gt;0.78),ROUND('Mortgage Calculator'!$D$21*'Mortgage Calculator'!$D$15/12,2),0))</f>
        <v>0</v>
      </c>
      <c r="N1040" s="36">
        <f>IF(B1040="","",1-K1040/'Mortgage Calculator'!$D$6)</f>
        <v>0</v>
      </c>
    </row>
    <row r="1041" spans="2:14">
      <c r="B1041" s="30">
        <f>IF(B1040="","",IF(K1040&gt;0.005,B1040+1,""))</f>
        <v>0</v>
      </c>
      <c r="C1041" s="31">
        <f>IF(B1041="","",EDATE('Mortgage Calculator'!$D$10,B1041-1))</f>
        <v>0</v>
      </c>
      <c r="D1041" s="30">
        <f>IF(B1041="","",INT((B1041-1)/12)+1)</f>
        <v>0</v>
      </c>
      <c r="E1041" s="32">
        <f>IF(B1041="","",K1040)</f>
        <v>0</v>
      </c>
      <c r="F1041" s="32">
        <f>IF(B1041="","",IF(B1041&gt;='Mortgage Calculator'!$D$22,E1041+I1041,MIN('Mortgage Calculator'!$D$23,E1041+I1041)))</f>
        <v>0</v>
      </c>
      <c r="G1041" s="33"/>
      <c r="H1041" s="32">
        <f>IF(B1041="","",MAX(0,MIN('Mortgage Calculator'!$D$17+N(G1041),E1041+I1041-F1041)))</f>
        <v>0</v>
      </c>
      <c r="I1041" s="32">
        <f>IF(B1041="","",ROUND(E1041*'Mortgage Calculator'!$D$8/12,2))</f>
        <v>0</v>
      </c>
      <c r="J1041" s="32">
        <f>IF(B1041="","",F1041+H1041-I1041)</f>
        <v>0</v>
      </c>
      <c r="K1041" s="34">
        <f>IF(B1041="","",ROUND(E1041-J1041,2))</f>
        <v>0</v>
      </c>
      <c r="L1041" s="35">
        <f>IF(B1041="","",L1040+I1041)</f>
        <v>0</v>
      </c>
      <c r="M1041" s="32">
        <f>IF(B1041="","",IF(AND('Mortgage Calculator'!$D$21/'Mortgage Calculator'!$D$6&gt;0.8,E1041/'Mortgage Calculator'!$D$6&gt;0.78),ROUND('Mortgage Calculator'!$D$21*'Mortgage Calculator'!$D$15/12,2),0))</f>
        <v>0</v>
      </c>
      <c r="N1041" s="36">
        <f>IF(B1041="","",1-K1041/'Mortgage Calculator'!$D$6)</f>
        <v>0</v>
      </c>
    </row>
    <row r="1042" spans="2:14">
      <c r="B1042" s="30">
        <f>IF(B1041="","",IF(K1041&gt;0.005,B1041+1,""))</f>
        <v>0</v>
      </c>
      <c r="C1042" s="31">
        <f>IF(B1042="","",EDATE('Mortgage Calculator'!$D$10,B1042-1))</f>
        <v>0</v>
      </c>
      <c r="D1042" s="30">
        <f>IF(B1042="","",INT((B1042-1)/12)+1)</f>
        <v>0</v>
      </c>
      <c r="E1042" s="32">
        <f>IF(B1042="","",K1041)</f>
        <v>0</v>
      </c>
      <c r="F1042" s="32">
        <f>IF(B1042="","",IF(B1042&gt;='Mortgage Calculator'!$D$22,E1042+I1042,MIN('Mortgage Calculator'!$D$23,E1042+I1042)))</f>
        <v>0</v>
      </c>
      <c r="G1042" s="33"/>
      <c r="H1042" s="32">
        <f>IF(B1042="","",MAX(0,MIN('Mortgage Calculator'!$D$17+N(G1042),E1042+I1042-F1042)))</f>
        <v>0</v>
      </c>
      <c r="I1042" s="32">
        <f>IF(B1042="","",ROUND(E1042*'Mortgage Calculator'!$D$8/12,2))</f>
        <v>0</v>
      </c>
      <c r="J1042" s="32">
        <f>IF(B1042="","",F1042+H1042-I1042)</f>
        <v>0</v>
      </c>
      <c r="K1042" s="34">
        <f>IF(B1042="","",ROUND(E1042-J1042,2))</f>
        <v>0</v>
      </c>
      <c r="L1042" s="35">
        <f>IF(B1042="","",L1041+I1042)</f>
        <v>0</v>
      </c>
      <c r="M1042" s="32">
        <f>IF(B1042="","",IF(AND('Mortgage Calculator'!$D$21/'Mortgage Calculator'!$D$6&gt;0.8,E1042/'Mortgage Calculator'!$D$6&gt;0.78),ROUND('Mortgage Calculator'!$D$21*'Mortgage Calculator'!$D$15/12,2),0))</f>
        <v>0</v>
      </c>
      <c r="N1042" s="36">
        <f>IF(B1042="","",1-K1042/'Mortgage Calculator'!$D$6)</f>
        <v>0</v>
      </c>
    </row>
    <row r="1043" spans="2:14">
      <c r="B1043" s="30">
        <f>IF(B1042="","",IF(K1042&gt;0.005,B1042+1,""))</f>
        <v>0</v>
      </c>
      <c r="C1043" s="31">
        <f>IF(B1043="","",EDATE('Mortgage Calculator'!$D$10,B1043-1))</f>
        <v>0</v>
      </c>
      <c r="D1043" s="30">
        <f>IF(B1043="","",INT((B1043-1)/12)+1)</f>
        <v>0</v>
      </c>
      <c r="E1043" s="32">
        <f>IF(B1043="","",K1042)</f>
        <v>0</v>
      </c>
      <c r="F1043" s="32">
        <f>IF(B1043="","",IF(B1043&gt;='Mortgage Calculator'!$D$22,E1043+I1043,MIN('Mortgage Calculator'!$D$23,E1043+I1043)))</f>
        <v>0</v>
      </c>
      <c r="G1043" s="33"/>
      <c r="H1043" s="32">
        <f>IF(B1043="","",MAX(0,MIN('Mortgage Calculator'!$D$17+N(G1043),E1043+I1043-F1043)))</f>
        <v>0</v>
      </c>
      <c r="I1043" s="32">
        <f>IF(B1043="","",ROUND(E1043*'Mortgage Calculator'!$D$8/12,2))</f>
        <v>0</v>
      </c>
      <c r="J1043" s="32">
        <f>IF(B1043="","",F1043+H1043-I1043)</f>
        <v>0</v>
      </c>
      <c r="K1043" s="34">
        <f>IF(B1043="","",ROUND(E1043-J1043,2))</f>
        <v>0</v>
      </c>
      <c r="L1043" s="35">
        <f>IF(B1043="","",L1042+I1043)</f>
        <v>0</v>
      </c>
      <c r="M1043" s="32">
        <f>IF(B1043="","",IF(AND('Mortgage Calculator'!$D$21/'Mortgage Calculator'!$D$6&gt;0.8,E1043/'Mortgage Calculator'!$D$6&gt;0.78),ROUND('Mortgage Calculator'!$D$21*'Mortgage Calculator'!$D$15/12,2),0))</f>
        <v>0</v>
      </c>
      <c r="N1043" s="36">
        <f>IF(B1043="","",1-K1043/'Mortgage Calculator'!$D$6)</f>
        <v>0</v>
      </c>
    </row>
    <row r="1044" spans="2:14">
      <c r="B1044" s="30">
        <f>IF(B1043="","",IF(K1043&gt;0.005,B1043+1,""))</f>
        <v>0</v>
      </c>
      <c r="C1044" s="31">
        <f>IF(B1044="","",EDATE('Mortgage Calculator'!$D$10,B1044-1))</f>
        <v>0</v>
      </c>
      <c r="D1044" s="30">
        <f>IF(B1044="","",INT((B1044-1)/12)+1)</f>
        <v>0</v>
      </c>
      <c r="E1044" s="32">
        <f>IF(B1044="","",K1043)</f>
        <v>0</v>
      </c>
      <c r="F1044" s="32">
        <f>IF(B1044="","",IF(B1044&gt;='Mortgage Calculator'!$D$22,E1044+I1044,MIN('Mortgage Calculator'!$D$23,E1044+I1044)))</f>
        <v>0</v>
      </c>
      <c r="G1044" s="33"/>
      <c r="H1044" s="32">
        <f>IF(B1044="","",MAX(0,MIN('Mortgage Calculator'!$D$17+N(G1044),E1044+I1044-F1044)))</f>
        <v>0</v>
      </c>
      <c r="I1044" s="32">
        <f>IF(B1044="","",ROUND(E1044*'Mortgage Calculator'!$D$8/12,2))</f>
        <v>0</v>
      </c>
      <c r="J1044" s="32">
        <f>IF(B1044="","",F1044+H1044-I1044)</f>
        <v>0</v>
      </c>
      <c r="K1044" s="34">
        <f>IF(B1044="","",ROUND(E1044-J1044,2))</f>
        <v>0</v>
      </c>
      <c r="L1044" s="35">
        <f>IF(B1044="","",L1043+I1044)</f>
        <v>0</v>
      </c>
      <c r="M1044" s="32">
        <f>IF(B1044="","",IF(AND('Mortgage Calculator'!$D$21/'Mortgage Calculator'!$D$6&gt;0.8,E1044/'Mortgage Calculator'!$D$6&gt;0.78),ROUND('Mortgage Calculator'!$D$21*'Mortgage Calculator'!$D$15/12,2),0))</f>
        <v>0</v>
      </c>
      <c r="N1044" s="36">
        <f>IF(B1044="","",1-K1044/'Mortgage Calculator'!$D$6)</f>
        <v>0</v>
      </c>
    </row>
    <row r="1045" spans="2:14">
      <c r="B1045" s="30">
        <f>IF(B1044="","",IF(K1044&gt;0.005,B1044+1,""))</f>
        <v>0</v>
      </c>
      <c r="C1045" s="31">
        <f>IF(B1045="","",EDATE('Mortgage Calculator'!$D$10,B1045-1))</f>
        <v>0</v>
      </c>
      <c r="D1045" s="30">
        <f>IF(B1045="","",INT((B1045-1)/12)+1)</f>
        <v>0</v>
      </c>
      <c r="E1045" s="32">
        <f>IF(B1045="","",K1044)</f>
        <v>0</v>
      </c>
      <c r="F1045" s="32">
        <f>IF(B1045="","",IF(B1045&gt;='Mortgage Calculator'!$D$22,E1045+I1045,MIN('Mortgage Calculator'!$D$23,E1045+I1045)))</f>
        <v>0</v>
      </c>
      <c r="G1045" s="33"/>
      <c r="H1045" s="32">
        <f>IF(B1045="","",MAX(0,MIN('Mortgage Calculator'!$D$17+N(G1045),E1045+I1045-F1045)))</f>
        <v>0</v>
      </c>
      <c r="I1045" s="32">
        <f>IF(B1045="","",ROUND(E1045*'Mortgage Calculator'!$D$8/12,2))</f>
        <v>0</v>
      </c>
      <c r="J1045" s="32">
        <f>IF(B1045="","",F1045+H1045-I1045)</f>
        <v>0</v>
      </c>
      <c r="K1045" s="34">
        <f>IF(B1045="","",ROUND(E1045-J1045,2))</f>
        <v>0</v>
      </c>
      <c r="L1045" s="35">
        <f>IF(B1045="","",L1044+I1045)</f>
        <v>0</v>
      </c>
      <c r="M1045" s="32">
        <f>IF(B1045="","",IF(AND('Mortgage Calculator'!$D$21/'Mortgage Calculator'!$D$6&gt;0.8,E1045/'Mortgage Calculator'!$D$6&gt;0.78),ROUND('Mortgage Calculator'!$D$21*'Mortgage Calculator'!$D$15/12,2),0))</f>
        <v>0</v>
      </c>
      <c r="N1045" s="36">
        <f>IF(B1045="","",1-K1045/'Mortgage Calculator'!$D$6)</f>
        <v>0</v>
      </c>
    </row>
    <row r="1046" spans="2:14">
      <c r="B1046" s="30">
        <f>IF(B1045="","",IF(K1045&gt;0.005,B1045+1,""))</f>
        <v>0</v>
      </c>
      <c r="C1046" s="31">
        <f>IF(B1046="","",EDATE('Mortgage Calculator'!$D$10,B1046-1))</f>
        <v>0</v>
      </c>
      <c r="D1046" s="30">
        <f>IF(B1046="","",INT((B1046-1)/12)+1)</f>
        <v>0</v>
      </c>
      <c r="E1046" s="32">
        <f>IF(B1046="","",K1045)</f>
        <v>0</v>
      </c>
      <c r="F1046" s="32">
        <f>IF(B1046="","",IF(B1046&gt;='Mortgage Calculator'!$D$22,E1046+I1046,MIN('Mortgage Calculator'!$D$23,E1046+I1046)))</f>
        <v>0</v>
      </c>
      <c r="G1046" s="33"/>
      <c r="H1046" s="32">
        <f>IF(B1046="","",MAX(0,MIN('Mortgage Calculator'!$D$17+N(G1046),E1046+I1046-F1046)))</f>
        <v>0</v>
      </c>
      <c r="I1046" s="32">
        <f>IF(B1046="","",ROUND(E1046*'Mortgage Calculator'!$D$8/12,2))</f>
        <v>0</v>
      </c>
      <c r="J1046" s="32">
        <f>IF(B1046="","",F1046+H1046-I1046)</f>
        <v>0</v>
      </c>
      <c r="K1046" s="34">
        <f>IF(B1046="","",ROUND(E1046-J1046,2))</f>
        <v>0</v>
      </c>
      <c r="L1046" s="35">
        <f>IF(B1046="","",L1045+I1046)</f>
        <v>0</v>
      </c>
      <c r="M1046" s="32">
        <f>IF(B1046="","",IF(AND('Mortgage Calculator'!$D$21/'Mortgage Calculator'!$D$6&gt;0.8,E1046/'Mortgage Calculator'!$D$6&gt;0.78),ROUND('Mortgage Calculator'!$D$21*'Mortgage Calculator'!$D$15/12,2),0))</f>
        <v>0</v>
      </c>
      <c r="N1046" s="36">
        <f>IF(B1046="","",1-K1046/'Mortgage Calculator'!$D$6)</f>
        <v>0</v>
      </c>
    </row>
    <row r="1047" spans="2:14">
      <c r="B1047" s="30">
        <f>IF(B1046="","",IF(K1046&gt;0.005,B1046+1,""))</f>
        <v>0</v>
      </c>
      <c r="C1047" s="31">
        <f>IF(B1047="","",EDATE('Mortgage Calculator'!$D$10,B1047-1))</f>
        <v>0</v>
      </c>
      <c r="D1047" s="30">
        <f>IF(B1047="","",INT((B1047-1)/12)+1)</f>
        <v>0</v>
      </c>
      <c r="E1047" s="32">
        <f>IF(B1047="","",K1046)</f>
        <v>0</v>
      </c>
      <c r="F1047" s="32">
        <f>IF(B1047="","",IF(B1047&gt;='Mortgage Calculator'!$D$22,E1047+I1047,MIN('Mortgage Calculator'!$D$23,E1047+I1047)))</f>
        <v>0</v>
      </c>
      <c r="G1047" s="33"/>
      <c r="H1047" s="32">
        <f>IF(B1047="","",MAX(0,MIN('Mortgage Calculator'!$D$17+N(G1047),E1047+I1047-F1047)))</f>
        <v>0</v>
      </c>
      <c r="I1047" s="32">
        <f>IF(B1047="","",ROUND(E1047*'Mortgage Calculator'!$D$8/12,2))</f>
        <v>0</v>
      </c>
      <c r="J1047" s="32">
        <f>IF(B1047="","",F1047+H1047-I1047)</f>
        <v>0</v>
      </c>
      <c r="K1047" s="34">
        <f>IF(B1047="","",ROUND(E1047-J1047,2))</f>
        <v>0</v>
      </c>
      <c r="L1047" s="35">
        <f>IF(B1047="","",L1046+I1047)</f>
        <v>0</v>
      </c>
      <c r="M1047" s="32">
        <f>IF(B1047="","",IF(AND('Mortgage Calculator'!$D$21/'Mortgage Calculator'!$D$6&gt;0.8,E1047/'Mortgage Calculator'!$D$6&gt;0.78),ROUND('Mortgage Calculator'!$D$21*'Mortgage Calculator'!$D$15/12,2),0))</f>
        <v>0</v>
      </c>
      <c r="N1047" s="36">
        <f>IF(B1047="","",1-K1047/'Mortgage Calculator'!$D$6)</f>
        <v>0</v>
      </c>
    </row>
    <row r="1048" spans="2:14">
      <c r="B1048" s="30">
        <f>IF(B1047="","",IF(K1047&gt;0.005,B1047+1,""))</f>
        <v>0</v>
      </c>
      <c r="C1048" s="31">
        <f>IF(B1048="","",EDATE('Mortgage Calculator'!$D$10,B1048-1))</f>
        <v>0</v>
      </c>
      <c r="D1048" s="30">
        <f>IF(B1048="","",INT((B1048-1)/12)+1)</f>
        <v>0</v>
      </c>
      <c r="E1048" s="32">
        <f>IF(B1048="","",K1047)</f>
        <v>0</v>
      </c>
      <c r="F1048" s="32">
        <f>IF(B1048="","",IF(B1048&gt;='Mortgage Calculator'!$D$22,E1048+I1048,MIN('Mortgage Calculator'!$D$23,E1048+I1048)))</f>
        <v>0</v>
      </c>
      <c r="G1048" s="33"/>
      <c r="H1048" s="32">
        <f>IF(B1048="","",MAX(0,MIN('Mortgage Calculator'!$D$17+N(G1048),E1048+I1048-F1048)))</f>
        <v>0</v>
      </c>
      <c r="I1048" s="32">
        <f>IF(B1048="","",ROUND(E1048*'Mortgage Calculator'!$D$8/12,2))</f>
        <v>0</v>
      </c>
      <c r="J1048" s="32">
        <f>IF(B1048="","",F1048+H1048-I1048)</f>
        <v>0</v>
      </c>
      <c r="K1048" s="34">
        <f>IF(B1048="","",ROUND(E1048-J1048,2))</f>
        <v>0</v>
      </c>
      <c r="L1048" s="35">
        <f>IF(B1048="","",L1047+I1048)</f>
        <v>0</v>
      </c>
      <c r="M1048" s="32">
        <f>IF(B1048="","",IF(AND('Mortgage Calculator'!$D$21/'Mortgage Calculator'!$D$6&gt;0.8,E1048/'Mortgage Calculator'!$D$6&gt;0.78),ROUND('Mortgage Calculator'!$D$21*'Mortgage Calculator'!$D$15/12,2),0))</f>
        <v>0</v>
      </c>
      <c r="N1048" s="36">
        <f>IF(B1048="","",1-K1048/'Mortgage Calculator'!$D$6)</f>
        <v>0</v>
      </c>
    </row>
    <row r="1049" spans="2:14">
      <c r="B1049" s="30">
        <f>IF(B1048="","",IF(K1048&gt;0.005,B1048+1,""))</f>
        <v>0</v>
      </c>
      <c r="C1049" s="31">
        <f>IF(B1049="","",EDATE('Mortgage Calculator'!$D$10,B1049-1))</f>
        <v>0</v>
      </c>
      <c r="D1049" s="30">
        <f>IF(B1049="","",INT((B1049-1)/12)+1)</f>
        <v>0</v>
      </c>
      <c r="E1049" s="32">
        <f>IF(B1049="","",K1048)</f>
        <v>0</v>
      </c>
      <c r="F1049" s="32">
        <f>IF(B1049="","",IF(B1049&gt;='Mortgage Calculator'!$D$22,E1049+I1049,MIN('Mortgage Calculator'!$D$23,E1049+I1049)))</f>
        <v>0</v>
      </c>
      <c r="G1049" s="33"/>
      <c r="H1049" s="32">
        <f>IF(B1049="","",MAX(0,MIN('Mortgage Calculator'!$D$17+N(G1049),E1049+I1049-F1049)))</f>
        <v>0</v>
      </c>
      <c r="I1049" s="32">
        <f>IF(B1049="","",ROUND(E1049*'Mortgage Calculator'!$D$8/12,2))</f>
        <v>0</v>
      </c>
      <c r="J1049" s="32">
        <f>IF(B1049="","",F1049+H1049-I1049)</f>
        <v>0</v>
      </c>
      <c r="K1049" s="34">
        <f>IF(B1049="","",ROUND(E1049-J1049,2))</f>
        <v>0</v>
      </c>
      <c r="L1049" s="35">
        <f>IF(B1049="","",L1048+I1049)</f>
        <v>0</v>
      </c>
      <c r="M1049" s="32">
        <f>IF(B1049="","",IF(AND('Mortgage Calculator'!$D$21/'Mortgage Calculator'!$D$6&gt;0.8,E1049/'Mortgage Calculator'!$D$6&gt;0.78),ROUND('Mortgage Calculator'!$D$21*'Mortgage Calculator'!$D$15/12,2),0))</f>
        <v>0</v>
      </c>
      <c r="N1049" s="36">
        <f>IF(B1049="","",1-K1049/'Mortgage Calculator'!$D$6)</f>
        <v>0</v>
      </c>
    </row>
    <row r="1050" spans="2:14">
      <c r="B1050" s="30">
        <f>IF(B1049="","",IF(K1049&gt;0.005,B1049+1,""))</f>
        <v>0</v>
      </c>
      <c r="C1050" s="31">
        <f>IF(B1050="","",EDATE('Mortgage Calculator'!$D$10,B1050-1))</f>
        <v>0</v>
      </c>
      <c r="D1050" s="30">
        <f>IF(B1050="","",INT((B1050-1)/12)+1)</f>
        <v>0</v>
      </c>
      <c r="E1050" s="32">
        <f>IF(B1050="","",K1049)</f>
        <v>0</v>
      </c>
      <c r="F1050" s="32">
        <f>IF(B1050="","",IF(B1050&gt;='Mortgage Calculator'!$D$22,E1050+I1050,MIN('Mortgage Calculator'!$D$23,E1050+I1050)))</f>
        <v>0</v>
      </c>
      <c r="G1050" s="33"/>
      <c r="H1050" s="32">
        <f>IF(B1050="","",MAX(0,MIN('Mortgage Calculator'!$D$17+N(G1050),E1050+I1050-F1050)))</f>
        <v>0</v>
      </c>
      <c r="I1050" s="32">
        <f>IF(B1050="","",ROUND(E1050*'Mortgage Calculator'!$D$8/12,2))</f>
        <v>0</v>
      </c>
      <c r="J1050" s="32">
        <f>IF(B1050="","",F1050+H1050-I1050)</f>
        <v>0</v>
      </c>
      <c r="K1050" s="34">
        <f>IF(B1050="","",ROUND(E1050-J1050,2))</f>
        <v>0</v>
      </c>
      <c r="L1050" s="35">
        <f>IF(B1050="","",L1049+I1050)</f>
        <v>0</v>
      </c>
      <c r="M1050" s="32">
        <f>IF(B1050="","",IF(AND('Mortgage Calculator'!$D$21/'Mortgage Calculator'!$D$6&gt;0.8,E1050/'Mortgage Calculator'!$D$6&gt;0.78),ROUND('Mortgage Calculator'!$D$21*'Mortgage Calculator'!$D$15/12,2),0))</f>
        <v>0</v>
      </c>
      <c r="N1050" s="36">
        <f>IF(B1050="","",1-K1050/'Mortgage Calculator'!$D$6)</f>
        <v>0</v>
      </c>
    </row>
    <row r="1051" spans="2:14">
      <c r="B1051" s="30">
        <f>IF(B1050="","",IF(K1050&gt;0.005,B1050+1,""))</f>
        <v>0</v>
      </c>
      <c r="C1051" s="31">
        <f>IF(B1051="","",EDATE('Mortgage Calculator'!$D$10,B1051-1))</f>
        <v>0</v>
      </c>
      <c r="D1051" s="30">
        <f>IF(B1051="","",INT((B1051-1)/12)+1)</f>
        <v>0</v>
      </c>
      <c r="E1051" s="32">
        <f>IF(B1051="","",K1050)</f>
        <v>0</v>
      </c>
      <c r="F1051" s="32">
        <f>IF(B1051="","",IF(B1051&gt;='Mortgage Calculator'!$D$22,E1051+I1051,MIN('Mortgage Calculator'!$D$23,E1051+I1051)))</f>
        <v>0</v>
      </c>
      <c r="G1051" s="33"/>
      <c r="H1051" s="32">
        <f>IF(B1051="","",MAX(0,MIN('Mortgage Calculator'!$D$17+N(G1051),E1051+I1051-F1051)))</f>
        <v>0</v>
      </c>
      <c r="I1051" s="32">
        <f>IF(B1051="","",ROUND(E1051*'Mortgage Calculator'!$D$8/12,2))</f>
        <v>0</v>
      </c>
      <c r="J1051" s="32">
        <f>IF(B1051="","",F1051+H1051-I1051)</f>
        <v>0</v>
      </c>
      <c r="K1051" s="34">
        <f>IF(B1051="","",ROUND(E1051-J1051,2))</f>
        <v>0</v>
      </c>
      <c r="L1051" s="35">
        <f>IF(B1051="","",L1050+I1051)</f>
        <v>0</v>
      </c>
      <c r="M1051" s="32">
        <f>IF(B1051="","",IF(AND('Mortgage Calculator'!$D$21/'Mortgage Calculator'!$D$6&gt;0.8,E1051/'Mortgage Calculator'!$D$6&gt;0.78),ROUND('Mortgage Calculator'!$D$21*'Mortgage Calculator'!$D$15/12,2),0))</f>
        <v>0</v>
      </c>
      <c r="N1051" s="36">
        <f>IF(B1051="","",1-K1051/'Mortgage Calculator'!$D$6)</f>
        <v>0</v>
      </c>
    </row>
    <row r="1052" spans="2:14">
      <c r="B1052" s="30">
        <f>IF(B1051="","",IF(K1051&gt;0.005,B1051+1,""))</f>
        <v>0</v>
      </c>
      <c r="C1052" s="31">
        <f>IF(B1052="","",EDATE('Mortgage Calculator'!$D$10,B1052-1))</f>
        <v>0</v>
      </c>
      <c r="D1052" s="30">
        <f>IF(B1052="","",INT((B1052-1)/12)+1)</f>
        <v>0</v>
      </c>
      <c r="E1052" s="32">
        <f>IF(B1052="","",K1051)</f>
        <v>0</v>
      </c>
      <c r="F1052" s="32">
        <f>IF(B1052="","",IF(B1052&gt;='Mortgage Calculator'!$D$22,E1052+I1052,MIN('Mortgage Calculator'!$D$23,E1052+I1052)))</f>
        <v>0</v>
      </c>
      <c r="G1052" s="33"/>
      <c r="H1052" s="32">
        <f>IF(B1052="","",MAX(0,MIN('Mortgage Calculator'!$D$17+N(G1052),E1052+I1052-F1052)))</f>
        <v>0</v>
      </c>
      <c r="I1052" s="32">
        <f>IF(B1052="","",ROUND(E1052*'Mortgage Calculator'!$D$8/12,2))</f>
        <v>0</v>
      </c>
      <c r="J1052" s="32">
        <f>IF(B1052="","",F1052+H1052-I1052)</f>
        <v>0</v>
      </c>
      <c r="K1052" s="34">
        <f>IF(B1052="","",ROUND(E1052-J1052,2))</f>
        <v>0</v>
      </c>
      <c r="L1052" s="35">
        <f>IF(B1052="","",L1051+I1052)</f>
        <v>0</v>
      </c>
      <c r="M1052" s="32">
        <f>IF(B1052="","",IF(AND('Mortgage Calculator'!$D$21/'Mortgage Calculator'!$D$6&gt;0.8,E1052/'Mortgage Calculator'!$D$6&gt;0.78),ROUND('Mortgage Calculator'!$D$21*'Mortgage Calculator'!$D$15/12,2),0))</f>
        <v>0</v>
      </c>
      <c r="N1052" s="36">
        <f>IF(B1052="","",1-K1052/'Mortgage Calculator'!$D$6)</f>
        <v>0</v>
      </c>
    </row>
    <row r="1053" spans="2:14">
      <c r="B1053" s="30">
        <f>IF(B1052="","",IF(K1052&gt;0.005,B1052+1,""))</f>
        <v>0</v>
      </c>
      <c r="C1053" s="31">
        <f>IF(B1053="","",EDATE('Mortgage Calculator'!$D$10,B1053-1))</f>
        <v>0</v>
      </c>
      <c r="D1053" s="30">
        <f>IF(B1053="","",INT((B1053-1)/12)+1)</f>
        <v>0</v>
      </c>
      <c r="E1053" s="32">
        <f>IF(B1053="","",K1052)</f>
        <v>0</v>
      </c>
      <c r="F1053" s="32">
        <f>IF(B1053="","",IF(B1053&gt;='Mortgage Calculator'!$D$22,E1053+I1053,MIN('Mortgage Calculator'!$D$23,E1053+I1053)))</f>
        <v>0</v>
      </c>
      <c r="G1053" s="33"/>
      <c r="H1053" s="32">
        <f>IF(B1053="","",MAX(0,MIN('Mortgage Calculator'!$D$17+N(G1053),E1053+I1053-F1053)))</f>
        <v>0</v>
      </c>
      <c r="I1053" s="32">
        <f>IF(B1053="","",ROUND(E1053*'Mortgage Calculator'!$D$8/12,2))</f>
        <v>0</v>
      </c>
      <c r="J1053" s="32">
        <f>IF(B1053="","",F1053+H1053-I1053)</f>
        <v>0</v>
      </c>
      <c r="K1053" s="34">
        <f>IF(B1053="","",ROUND(E1053-J1053,2))</f>
        <v>0</v>
      </c>
      <c r="L1053" s="35">
        <f>IF(B1053="","",L1052+I1053)</f>
        <v>0</v>
      </c>
      <c r="M1053" s="32">
        <f>IF(B1053="","",IF(AND('Mortgage Calculator'!$D$21/'Mortgage Calculator'!$D$6&gt;0.8,E1053/'Mortgage Calculator'!$D$6&gt;0.78),ROUND('Mortgage Calculator'!$D$21*'Mortgage Calculator'!$D$15/12,2),0))</f>
        <v>0</v>
      </c>
      <c r="N1053" s="36">
        <f>IF(B1053="","",1-K1053/'Mortgage Calculator'!$D$6)</f>
        <v>0</v>
      </c>
    </row>
    <row r="1054" spans="2:14">
      <c r="B1054" s="30">
        <f>IF(B1053="","",IF(K1053&gt;0.005,B1053+1,""))</f>
        <v>0</v>
      </c>
      <c r="C1054" s="31">
        <f>IF(B1054="","",EDATE('Mortgage Calculator'!$D$10,B1054-1))</f>
        <v>0</v>
      </c>
      <c r="D1054" s="30">
        <f>IF(B1054="","",INT((B1054-1)/12)+1)</f>
        <v>0</v>
      </c>
      <c r="E1054" s="32">
        <f>IF(B1054="","",K1053)</f>
        <v>0</v>
      </c>
      <c r="F1054" s="32">
        <f>IF(B1054="","",IF(B1054&gt;='Mortgage Calculator'!$D$22,E1054+I1054,MIN('Mortgage Calculator'!$D$23,E1054+I1054)))</f>
        <v>0</v>
      </c>
      <c r="G1054" s="33"/>
      <c r="H1054" s="32">
        <f>IF(B1054="","",MAX(0,MIN('Mortgage Calculator'!$D$17+N(G1054),E1054+I1054-F1054)))</f>
        <v>0</v>
      </c>
      <c r="I1054" s="32">
        <f>IF(B1054="","",ROUND(E1054*'Mortgage Calculator'!$D$8/12,2))</f>
        <v>0</v>
      </c>
      <c r="J1054" s="32">
        <f>IF(B1054="","",F1054+H1054-I1054)</f>
        <v>0</v>
      </c>
      <c r="K1054" s="34">
        <f>IF(B1054="","",ROUND(E1054-J1054,2))</f>
        <v>0</v>
      </c>
      <c r="L1054" s="35">
        <f>IF(B1054="","",L1053+I1054)</f>
        <v>0</v>
      </c>
      <c r="M1054" s="32">
        <f>IF(B1054="","",IF(AND('Mortgage Calculator'!$D$21/'Mortgage Calculator'!$D$6&gt;0.8,E1054/'Mortgage Calculator'!$D$6&gt;0.78),ROUND('Mortgage Calculator'!$D$21*'Mortgage Calculator'!$D$15/12,2),0))</f>
        <v>0</v>
      </c>
      <c r="N1054" s="36">
        <f>IF(B1054="","",1-K1054/'Mortgage Calculator'!$D$6)</f>
        <v>0</v>
      </c>
    </row>
    <row r="1055" spans="2:14">
      <c r="B1055" s="30">
        <f>IF(B1054="","",IF(K1054&gt;0.005,B1054+1,""))</f>
        <v>0</v>
      </c>
      <c r="C1055" s="31">
        <f>IF(B1055="","",EDATE('Mortgage Calculator'!$D$10,B1055-1))</f>
        <v>0</v>
      </c>
      <c r="D1055" s="30">
        <f>IF(B1055="","",INT((B1055-1)/12)+1)</f>
        <v>0</v>
      </c>
      <c r="E1055" s="32">
        <f>IF(B1055="","",K1054)</f>
        <v>0</v>
      </c>
      <c r="F1055" s="32">
        <f>IF(B1055="","",IF(B1055&gt;='Mortgage Calculator'!$D$22,E1055+I1055,MIN('Mortgage Calculator'!$D$23,E1055+I1055)))</f>
        <v>0</v>
      </c>
      <c r="G1055" s="33"/>
      <c r="H1055" s="32">
        <f>IF(B1055="","",MAX(0,MIN('Mortgage Calculator'!$D$17+N(G1055),E1055+I1055-F1055)))</f>
        <v>0</v>
      </c>
      <c r="I1055" s="32">
        <f>IF(B1055="","",ROUND(E1055*'Mortgage Calculator'!$D$8/12,2))</f>
        <v>0</v>
      </c>
      <c r="J1055" s="32">
        <f>IF(B1055="","",F1055+H1055-I1055)</f>
        <v>0</v>
      </c>
      <c r="K1055" s="34">
        <f>IF(B1055="","",ROUND(E1055-J1055,2))</f>
        <v>0</v>
      </c>
      <c r="L1055" s="35">
        <f>IF(B1055="","",L1054+I1055)</f>
        <v>0</v>
      </c>
      <c r="M1055" s="32">
        <f>IF(B1055="","",IF(AND('Mortgage Calculator'!$D$21/'Mortgage Calculator'!$D$6&gt;0.8,E1055/'Mortgage Calculator'!$D$6&gt;0.78),ROUND('Mortgage Calculator'!$D$21*'Mortgage Calculator'!$D$15/12,2),0))</f>
        <v>0</v>
      </c>
      <c r="N1055" s="36">
        <f>IF(B1055="","",1-K1055/'Mortgage Calculator'!$D$6)</f>
        <v>0</v>
      </c>
    </row>
    <row r="1056" spans="2:14">
      <c r="B1056" s="30">
        <f>IF(B1055="","",IF(K1055&gt;0.005,B1055+1,""))</f>
        <v>0</v>
      </c>
      <c r="C1056" s="31">
        <f>IF(B1056="","",EDATE('Mortgage Calculator'!$D$10,B1056-1))</f>
        <v>0</v>
      </c>
      <c r="D1056" s="30">
        <f>IF(B1056="","",INT((B1056-1)/12)+1)</f>
        <v>0</v>
      </c>
      <c r="E1056" s="32">
        <f>IF(B1056="","",K1055)</f>
        <v>0</v>
      </c>
      <c r="F1056" s="32">
        <f>IF(B1056="","",IF(B1056&gt;='Mortgage Calculator'!$D$22,E1056+I1056,MIN('Mortgage Calculator'!$D$23,E1056+I1056)))</f>
        <v>0</v>
      </c>
      <c r="G1056" s="33"/>
      <c r="H1056" s="32">
        <f>IF(B1056="","",MAX(0,MIN('Mortgage Calculator'!$D$17+N(G1056),E1056+I1056-F1056)))</f>
        <v>0</v>
      </c>
      <c r="I1056" s="32">
        <f>IF(B1056="","",ROUND(E1056*'Mortgage Calculator'!$D$8/12,2))</f>
        <v>0</v>
      </c>
      <c r="J1056" s="32">
        <f>IF(B1056="","",F1056+H1056-I1056)</f>
        <v>0</v>
      </c>
      <c r="K1056" s="34">
        <f>IF(B1056="","",ROUND(E1056-J1056,2))</f>
        <v>0</v>
      </c>
      <c r="L1056" s="35">
        <f>IF(B1056="","",L1055+I1056)</f>
        <v>0</v>
      </c>
      <c r="M1056" s="32">
        <f>IF(B1056="","",IF(AND('Mortgage Calculator'!$D$21/'Mortgage Calculator'!$D$6&gt;0.8,E1056/'Mortgage Calculator'!$D$6&gt;0.78),ROUND('Mortgage Calculator'!$D$21*'Mortgage Calculator'!$D$15/12,2),0))</f>
        <v>0</v>
      </c>
      <c r="N1056" s="36">
        <f>IF(B1056="","",1-K1056/'Mortgage Calculator'!$D$6)</f>
        <v>0</v>
      </c>
    </row>
    <row r="1057" spans="2:14">
      <c r="B1057" s="30">
        <f>IF(B1056="","",IF(K1056&gt;0.005,B1056+1,""))</f>
        <v>0</v>
      </c>
      <c r="C1057" s="31">
        <f>IF(B1057="","",EDATE('Mortgage Calculator'!$D$10,B1057-1))</f>
        <v>0</v>
      </c>
      <c r="D1057" s="30">
        <f>IF(B1057="","",INT((B1057-1)/12)+1)</f>
        <v>0</v>
      </c>
      <c r="E1057" s="32">
        <f>IF(B1057="","",K1056)</f>
        <v>0</v>
      </c>
      <c r="F1057" s="32">
        <f>IF(B1057="","",IF(B1057&gt;='Mortgage Calculator'!$D$22,E1057+I1057,MIN('Mortgage Calculator'!$D$23,E1057+I1057)))</f>
        <v>0</v>
      </c>
      <c r="G1057" s="33"/>
      <c r="H1057" s="32">
        <f>IF(B1057="","",MAX(0,MIN('Mortgage Calculator'!$D$17+N(G1057),E1057+I1057-F1057)))</f>
        <v>0</v>
      </c>
      <c r="I1057" s="32">
        <f>IF(B1057="","",ROUND(E1057*'Mortgage Calculator'!$D$8/12,2))</f>
        <v>0</v>
      </c>
      <c r="J1057" s="32">
        <f>IF(B1057="","",F1057+H1057-I1057)</f>
        <v>0</v>
      </c>
      <c r="K1057" s="34">
        <f>IF(B1057="","",ROUND(E1057-J1057,2))</f>
        <v>0</v>
      </c>
      <c r="L1057" s="35">
        <f>IF(B1057="","",L1056+I1057)</f>
        <v>0</v>
      </c>
      <c r="M1057" s="32">
        <f>IF(B1057="","",IF(AND('Mortgage Calculator'!$D$21/'Mortgage Calculator'!$D$6&gt;0.8,E1057/'Mortgage Calculator'!$D$6&gt;0.78),ROUND('Mortgage Calculator'!$D$21*'Mortgage Calculator'!$D$15/12,2),0))</f>
        <v>0</v>
      </c>
      <c r="N1057" s="36">
        <f>IF(B1057="","",1-K1057/'Mortgage Calculator'!$D$6)</f>
        <v>0</v>
      </c>
    </row>
    <row r="1058" spans="2:14">
      <c r="B1058" s="30">
        <f>IF(B1057="","",IF(K1057&gt;0.005,B1057+1,""))</f>
        <v>0</v>
      </c>
      <c r="C1058" s="31">
        <f>IF(B1058="","",EDATE('Mortgage Calculator'!$D$10,B1058-1))</f>
        <v>0</v>
      </c>
      <c r="D1058" s="30">
        <f>IF(B1058="","",INT((B1058-1)/12)+1)</f>
        <v>0</v>
      </c>
      <c r="E1058" s="32">
        <f>IF(B1058="","",K1057)</f>
        <v>0</v>
      </c>
      <c r="F1058" s="32">
        <f>IF(B1058="","",IF(B1058&gt;='Mortgage Calculator'!$D$22,E1058+I1058,MIN('Mortgage Calculator'!$D$23,E1058+I1058)))</f>
        <v>0</v>
      </c>
      <c r="G1058" s="33"/>
      <c r="H1058" s="32">
        <f>IF(B1058="","",MAX(0,MIN('Mortgage Calculator'!$D$17+N(G1058),E1058+I1058-F1058)))</f>
        <v>0</v>
      </c>
      <c r="I1058" s="32">
        <f>IF(B1058="","",ROUND(E1058*'Mortgage Calculator'!$D$8/12,2))</f>
        <v>0</v>
      </c>
      <c r="J1058" s="32">
        <f>IF(B1058="","",F1058+H1058-I1058)</f>
        <v>0</v>
      </c>
      <c r="K1058" s="34">
        <f>IF(B1058="","",ROUND(E1058-J1058,2))</f>
        <v>0</v>
      </c>
      <c r="L1058" s="35">
        <f>IF(B1058="","",L1057+I1058)</f>
        <v>0</v>
      </c>
      <c r="M1058" s="32">
        <f>IF(B1058="","",IF(AND('Mortgage Calculator'!$D$21/'Mortgage Calculator'!$D$6&gt;0.8,E1058/'Mortgage Calculator'!$D$6&gt;0.78),ROUND('Mortgage Calculator'!$D$21*'Mortgage Calculator'!$D$15/12,2),0))</f>
        <v>0</v>
      </c>
      <c r="N1058" s="36">
        <f>IF(B1058="","",1-K1058/'Mortgage Calculator'!$D$6)</f>
        <v>0</v>
      </c>
    </row>
    <row r="1059" spans="2:14">
      <c r="B1059" s="30">
        <f>IF(B1058="","",IF(K1058&gt;0.005,B1058+1,""))</f>
        <v>0</v>
      </c>
      <c r="C1059" s="31">
        <f>IF(B1059="","",EDATE('Mortgage Calculator'!$D$10,B1059-1))</f>
        <v>0</v>
      </c>
      <c r="D1059" s="30">
        <f>IF(B1059="","",INT((B1059-1)/12)+1)</f>
        <v>0</v>
      </c>
      <c r="E1059" s="32">
        <f>IF(B1059="","",K1058)</f>
        <v>0</v>
      </c>
      <c r="F1059" s="32">
        <f>IF(B1059="","",IF(B1059&gt;='Mortgage Calculator'!$D$22,E1059+I1059,MIN('Mortgage Calculator'!$D$23,E1059+I1059)))</f>
        <v>0</v>
      </c>
      <c r="G1059" s="33"/>
      <c r="H1059" s="32">
        <f>IF(B1059="","",MAX(0,MIN('Mortgage Calculator'!$D$17+N(G1059),E1059+I1059-F1059)))</f>
        <v>0</v>
      </c>
      <c r="I1059" s="32">
        <f>IF(B1059="","",ROUND(E1059*'Mortgage Calculator'!$D$8/12,2))</f>
        <v>0</v>
      </c>
      <c r="J1059" s="32">
        <f>IF(B1059="","",F1059+H1059-I1059)</f>
        <v>0</v>
      </c>
      <c r="K1059" s="34">
        <f>IF(B1059="","",ROUND(E1059-J1059,2))</f>
        <v>0</v>
      </c>
      <c r="L1059" s="35">
        <f>IF(B1059="","",L1058+I1059)</f>
        <v>0</v>
      </c>
      <c r="M1059" s="32">
        <f>IF(B1059="","",IF(AND('Mortgage Calculator'!$D$21/'Mortgage Calculator'!$D$6&gt;0.8,E1059/'Mortgage Calculator'!$D$6&gt;0.78),ROUND('Mortgage Calculator'!$D$21*'Mortgage Calculator'!$D$15/12,2),0))</f>
        <v>0</v>
      </c>
      <c r="N1059" s="36">
        <f>IF(B1059="","",1-K1059/'Mortgage Calculator'!$D$6)</f>
        <v>0</v>
      </c>
    </row>
    <row r="1060" spans="2:14">
      <c r="B1060" s="30">
        <f>IF(B1059="","",IF(K1059&gt;0.005,B1059+1,""))</f>
        <v>0</v>
      </c>
      <c r="C1060" s="31">
        <f>IF(B1060="","",EDATE('Mortgage Calculator'!$D$10,B1060-1))</f>
        <v>0</v>
      </c>
      <c r="D1060" s="30">
        <f>IF(B1060="","",INT((B1060-1)/12)+1)</f>
        <v>0</v>
      </c>
      <c r="E1060" s="32">
        <f>IF(B1060="","",K1059)</f>
        <v>0</v>
      </c>
      <c r="F1060" s="32">
        <f>IF(B1060="","",IF(B1060&gt;='Mortgage Calculator'!$D$22,E1060+I1060,MIN('Mortgage Calculator'!$D$23,E1060+I1060)))</f>
        <v>0</v>
      </c>
      <c r="G1060" s="33"/>
      <c r="H1060" s="32">
        <f>IF(B1060="","",MAX(0,MIN('Mortgage Calculator'!$D$17+N(G1060),E1060+I1060-F1060)))</f>
        <v>0</v>
      </c>
      <c r="I1060" s="32">
        <f>IF(B1060="","",ROUND(E1060*'Mortgage Calculator'!$D$8/12,2))</f>
        <v>0</v>
      </c>
      <c r="J1060" s="32">
        <f>IF(B1060="","",F1060+H1060-I1060)</f>
        <v>0</v>
      </c>
      <c r="K1060" s="34">
        <f>IF(B1060="","",ROUND(E1060-J1060,2))</f>
        <v>0</v>
      </c>
      <c r="L1060" s="35">
        <f>IF(B1060="","",L1059+I1060)</f>
        <v>0</v>
      </c>
      <c r="M1060" s="32">
        <f>IF(B1060="","",IF(AND('Mortgage Calculator'!$D$21/'Mortgage Calculator'!$D$6&gt;0.8,E1060/'Mortgage Calculator'!$D$6&gt;0.78),ROUND('Mortgage Calculator'!$D$21*'Mortgage Calculator'!$D$15/12,2),0))</f>
        <v>0</v>
      </c>
      <c r="N1060" s="36">
        <f>IF(B1060="","",1-K1060/'Mortgage Calculator'!$D$6)</f>
        <v>0</v>
      </c>
    </row>
    <row r="1061" spans="2:14">
      <c r="B1061" s="30">
        <f>IF(B1060="","",IF(K1060&gt;0.005,B1060+1,""))</f>
        <v>0</v>
      </c>
      <c r="C1061" s="31">
        <f>IF(B1061="","",EDATE('Mortgage Calculator'!$D$10,B1061-1))</f>
        <v>0</v>
      </c>
      <c r="D1061" s="30">
        <f>IF(B1061="","",INT((B1061-1)/12)+1)</f>
        <v>0</v>
      </c>
      <c r="E1061" s="32">
        <f>IF(B1061="","",K1060)</f>
        <v>0</v>
      </c>
      <c r="F1061" s="32">
        <f>IF(B1061="","",IF(B1061&gt;='Mortgage Calculator'!$D$22,E1061+I1061,MIN('Mortgage Calculator'!$D$23,E1061+I1061)))</f>
        <v>0</v>
      </c>
      <c r="G1061" s="33"/>
      <c r="H1061" s="32">
        <f>IF(B1061="","",MAX(0,MIN('Mortgage Calculator'!$D$17+N(G1061),E1061+I1061-F1061)))</f>
        <v>0</v>
      </c>
      <c r="I1061" s="32">
        <f>IF(B1061="","",ROUND(E1061*'Mortgage Calculator'!$D$8/12,2))</f>
        <v>0</v>
      </c>
      <c r="J1061" s="32">
        <f>IF(B1061="","",F1061+H1061-I1061)</f>
        <v>0</v>
      </c>
      <c r="K1061" s="34">
        <f>IF(B1061="","",ROUND(E1061-J1061,2))</f>
        <v>0</v>
      </c>
      <c r="L1061" s="35">
        <f>IF(B1061="","",L1060+I1061)</f>
        <v>0</v>
      </c>
      <c r="M1061" s="32">
        <f>IF(B1061="","",IF(AND('Mortgage Calculator'!$D$21/'Mortgage Calculator'!$D$6&gt;0.8,E1061/'Mortgage Calculator'!$D$6&gt;0.78),ROUND('Mortgage Calculator'!$D$21*'Mortgage Calculator'!$D$15/12,2),0))</f>
        <v>0</v>
      </c>
      <c r="N1061" s="36">
        <f>IF(B1061="","",1-K1061/'Mortgage Calculator'!$D$6)</f>
        <v>0</v>
      </c>
    </row>
    <row r="1062" spans="2:14">
      <c r="B1062" s="30">
        <f>IF(B1061="","",IF(K1061&gt;0.005,B1061+1,""))</f>
        <v>0</v>
      </c>
      <c r="C1062" s="31">
        <f>IF(B1062="","",EDATE('Mortgage Calculator'!$D$10,B1062-1))</f>
        <v>0</v>
      </c>
      <c r="D1062" s="30">
        <f>IF(B1062="","",INT((B1062-1)/12)+1)</f>
        <v>0</v>
      </c>
      <c r="E1062" s="32">
        <f>IF(B1062="","",K1061)</f>
        <v>0</v>
      </c>
      <c r="F1062" s="32">
        <f>IF(B1062="","",IF(B1062&gt;='Mortgage Calculator'!$D$22,E1062+I1062,MIN('Mortgage Calculator'!$D$23,E1062+I1062)))</f>
        <v>0</v>
      </c>
      <c r="G1062" s="33"/>
      <c r="H1062" s="32">
        <f>IF(B1062="","",MAX(0,MIN('Mortgage Calculator'!$D$17+N(G1062),E1062+I1062-F1062)))</f>
        <v>0</v>
      </c>
      <c r="I1062" s="32">
        <f>IF(B1062="","",ROUND(E1062*'Mortgage Calculator'!$D$8/12,2))</f>
        <v>0</v>
      </c>
      <c r="J1062" s="32">
        <f>IF(B1062="","",F1062+H1062-I1062)</f>
        <v>0</v>
      </c>
      <c r="K1062" s="34">
        <f>IF(B1062="","",ROUND(E1062-J1062,2))</f>
        <v>0</v>
      </c>
      <c r="L1062" s="35">
        <f>IF(B1062="","",L1061+I1062)</f>
        <v>0</v>
      </c>
      <c r="M1062" s="32">
        <f>IF(B1062="","",IF(AND('Mortgage Calculator'!$D$21/'Mortgage Calculator'!$D$6&gt;0.8,E1062/'Mortgage Calculator'!$D$6&gt;0.78),ROUND('Mortgage Calculator'!$D$21*'Mortgage Calculator'!$D$15/12,2),0))</f>
        <v>0</v>
      </c>
      <c r="N1062" s="36">
        <f>IF(B1062="","",1-K1062/'Mortgage Calculator'!$D$6)</f>
        <v>0</v>
      </c>
    </row>
    <row r="1063" spans="2:14">
      <c r="B1063" s="30">
        <f>IF(B1062="","",IF(K1062&gt;0.005,B1062+1,""))</f>
        <v>0</v>
      </c>
      <c r="C1063" s="31">
        <f>IF(B1063="","",EDATE('Mortgage Calculator'!$D$10,B1063-1))</f>
        <v>0</v>
      </c>
      <c r="D1063" s="30">
        <f>IF(B1063="","",INT((B1063-1)/12)+1)</f>
        <v>0</v>
      </c>
      <c r="E1063" s="32">
        <f>IF(B1063="","",K1062)</f>
        <v>0</v>
      </c>
      <c r="F1063" s="32">
        <f>IF(B1063="","",IF(B1063&gt;='Mortgage Calculator'!$D$22,E1063+I1063,MIN('Mortgage Calculator'!$D$23,E1063+I1063)))</f>
        <v>0</v>
      </c>
      <c r="G1063" s="33"/>
      <c r="H1063" s="32">
        <f>IF(B1063="","",MAX(0,MIN('Mortgage Calculator'!$D$17+N(G1063),E1063+I1063-F1063)))</f>
        <v>0</v>
      </c>
      <c r="I1063" s="32">
        <f>IF(B1063="","",ROUND(E1063*'Mortgage Calculator'!$D$8/12,2))</f>
        <v>0</v>
      </c>
      <c r="J1063" s="32">
        <f>IF(B1063="","",F1063+H1063-I1063)</f>
        <v>0</v>
      </c>
      <c r="K1063" s="34">
        <f>IF(B1063="","",ROUND(E1063-J1063,2))</f>
        <v>0</v>
      </c>
      <c r="L1063" s="35">
        <f>IF(B1063="","",L1062+I1063)</f>
        <v>0</v>
      </c>
      <c r="M1063" s="32">
        <f>IF(B1063="","",IF(AND('Mortgage Calculator'!$D$21/'Mortgage Calculator'!$D$6&gt;0.8,E1063/'Mortgage Calculator'!$D$6&gt;0.78),ROUND('Mortgage Calculator'!$D$21*'Mortgage Calculator'!$D$15/12,2),0))</f>
        <v>0</v>
      </c>
      <c r="N1063" s="36">
        <f>IF(B1063="","",1-K1063/'Mortgage Calculator'!$D$6)</f>
        <v>0</v>
      </c>
    </row>
    <row r="1064" spans="2:14">
      <c r="B1064" s="30">
        <f>IF(B1063="","",IF(K1063&gt;0.005,B1063+1,""))</f>
        <v>0</v>
      </c>
      <c r="C1064" s="31">
        <f>IF(B1064="","",EDATE('Mortgage Calculator'!$D$10,B1064-1))</f>
        <v>0</v>
      </c>
      <c r="D1064" s="30">
        <f>IF(B1064="","",INT((B1064-1)/12)+1)</f>
        <v>0</v>
      </c>
      <c r="E1064" s="32">
        <f>IF(B1064="","",K1063)</f>
        <v>0</v>
      </c>
      <c r="F1064" s="32">
        <f>IF(B1064="","",IF(B1064&gt;='Mortgage Calculator'!$D$22,E1064+I1064,MIN('Mortgage Calculator'!$D$23,E1064+I1064)))</f>
        <v>0</v>
      </c>
      <c r="G1064" s="33"/>
      <c r="H1064" s="32">
        <f>IF(B1064="","",MAX(0,MIN('Mortgage Calculator'!$D$17+N(G1064),E1064+I1064-F1064)))</f>
        <v>0</v>
      </c>
      <c r="I1064" s="32">
        <f>IF(B1064="","",ROUND(E1064*'Mortgage Calculator'!$D$8/12,2))</f>
        <v>0</v>
      </c>
      <c r="J1064" s="32">
        <f>IF(B1064="","",F1064+H1064-I1064)</f>
        <v>0</v>
      </c>
      <c r="K1064" s="34">
        <f>IF(B1064="","",ROUND(E1064-J1064,2))</f>
        <v>0</v>
      </c>
      <c r="L1064" s="35">
        <f>IF(B1064="","",L1063+I1064)</f>
        <v>0</v>
      </c>
      <c r="M1064" s="32">
        <f>IF(B1064="","",IF(AND('Mortgage Calculator'!$D$21/'Mortgage Calculator'!$D$6&gt;0.8,E1064/'Mortgage Calculator'!$D$6&gt;0.78),ROUND('Mortgage Calculator'!$D$21*'Mortgage Calculator'!$D$15/12,2),0))</f>
        <v>0</v>
      </c>
      <c r="N1064" s="36">
        <f>IF(B1064="","",1-K1064/'Mortgage Calculator'!$D$6)</f>
        <v>0</v>
      </c>
    </row>
    <row r="1065" spans="2:14">
      <c r="B1065" s="30">
        <f>IF(B1064="","",IF(K1064&gt;0.005,B1064+1,""))</f>
        <v>0</v>
      </c>
      <c r="C1065" s="31">
        <f>IF(B1065="","",EDATE('Mortgage Calculator'!$D$10,B1065-1))</f>
        <v>0</v>
      </c>
      <c r="D1065" s="30">
        <f>IF(B1065="","",INT((B1065-1)/12)+1)</f>
        <v>0</v>
      </c>
      <c r="E1065" s="32">
        <f>IF(B1065="","",K1064)</f>
        <v>0</v>
      </c>
      <c r="F1065" s="32">
        <f>IF(B1065="","",IF(B1065&gt;='Mortgage Calculator'!$D$22,E1065+I1065,MIN('Mortgage Calculator'!$D$23,E1065+I1065)))</f>
        <v>0</v>
      </c>
      <c r="G1065" s="33"/>
      <c r="H1065" s="32">
        <f>IF(B1065="","",MAX(0,MIN('Mortgage Calculator'!$D$17+N(G1065),E1065+I1065-F1065)))</f>
        <v>0</v>
      </c>
      <c r="I1065" s="32">
        <f>IF(B1065="","",ROUND(E1065*'Mortgage Calculator'!$D$8/12,2))</f>
        <v>0</v>
      </c>
      <c r="J1065" s="32">
        <f>IF(B1065="","",F1065+H1065-I1065)</f>
        <v>0</v>
      </c>
      <c r="K1065" s="34">
        <f>IF(B1065="","",ROUND(E1065-J1065,2))</f>
        <v>0</v>
      </c>
      <c r="L1065" s="35">
        <f>IF(B1065="","",L1064+I1065)</f>
        <v>0</v>
      </c>
      <c r="M1065" s="32">
        <f>IF(B1065="","",IF(AND('Mortgage Calculator'!$D$21/'Mortgage Calculator'!$D$6&gt;0.8,E1065/'Mortgage Calculator'!$D$6&gt;0.78),ROUND('Mortgage Calculator'!$D$21*'Mortgage Calculator'!$D$15/12,2),0))</f>
        <v>0</v>
      </c>
      <c r="N1065" s="36">
        <f>IF(B1065="","",1-K1065/'Mortgage Calculator'!$D$6)</f>
        <v>0</v>
      </c>
    </row>
    <row r="1066" spans="2:14">
      <c r="B1066" s="30">
        <f>IF(B1065="","",IF(K1065&gt;0.005,B1065+1,""))</f>
        <v>0</v>
      </c>
      <c r="C1066" s="31">
        <f>IF(B1066="","",EDATE('Mortgage Calculator'!$D$10,B1066-1))</f>
        <v>0</v>
      </c>
      <c r="D1066" s="30">
        <f>IF(B1066="","",INT((B1066-1)/12)+1)</f>
        <v>0</v>
      </c>
      <c r="E1066" s="32">
        <f>IF(B1066="","",K1065)</f>
        <v>0</v>
      </c>
      <c r="F1066" s="32">
        <f>IF(B1066="","",IF(B1066&gt;='Mortgage Calculator'!$D$22,E1066+I1066,MIN('Mortgage Calculator'!$D$23,E1066+I1066)))</f>
        <v>0</v>
      </c>
      <c r="G1066" s="33"/>
      <c r="H1066" s="32">
        <f>IF(B1066="","",MAX(0,MIN('Mortgage Calculator'!$D$17+N(G1066),E1066+I1066-F1066)))</f>
        <v>0</v>
      </c>
      <c r="I1066" s="32">
        <f>IF(B1066="","",ROUND(E1066*'Mortgage Calculator'!$D$8/12,2))</f>
        <v>0</v>
      </c>
      <c r="J1066" s="32">
        <f>IF(B1066="","",F1066+H1066-I1066)</f>
        <v>0</v>
      </c>
      <c r="K1066" s="34">
        <f>IF(B1066="","",ROUND(E1066-J1066,2))</f>
        <v>0</v>
      </c>
      <c r="L1066" s="35">
        <f>IF(B1066="","",L1065+I1066)</f>
        <v>0</v>
      </c>
      <c r="M1066" s="32">
        <f>IF(B1066="","",IF(AND('Mortgage Calculator'!$D$21/'Mortgage Calculator'!$D$6&gt;0.8,E1066/'Mortgage Calculator'!$D$6&gt;0.78),ROUND('Mortgage Calculator'!$D$21*'Mortgage Calculator'!$D$15/12,2),0))</f>
        <v>0</v>
      </c>
      <c r="N1066" s="36">
        <f>IF(B1066="","",1-K1066/'Mortgage Calculator'!$D$6)</f>
        <v>0</v>
      </c>
    </row>
    <row r="1067" spans="2:14">
      <c r="B1067" s="30">
        <f>IF(B1066="","",IF(K1066&gt;0.005,B1066+1,""))</f>
        <v>0</v>
      </c>
      <c r="C1067" s="31">
        <f>IF(B1067="","",EDATE('Mortgage Calculator'!$D$10,B1067-1))</f>
        <v>0</v>
      </c>
      <c r="D1067" s="30">
        <f>IF(B1067="","",INT((B1067-1)/12)+1)</f>
        <v>0</v>
      </c>
      <c r="E1067" s="32">
        <f>IF(B1067="","",K1066)</f>
        <v>0</v>
      </c>
      <c r="F1067" s="32">
        <f>IF(B1067="","",IF(B1067&gt;='Mortgage Calculator'!$D$22,E1067+I1067,MIN('Mortgage Calculator'!$D$23,E1067+I1067)))</f>
        <v>0</v>
      </c>
      <c r="G1067" s="33"/>
      <c r="H1067" s="32">
        <f>IF(B1067="","",MAX(0,MIN('Mortgage Calculator'!$D$17+N(G1067),E1067+I1067-F1067)))</f>
        <v>0</v>
      </c>
      <c r="I1067" s="32">
        <f>IF(B1067="","",ROUND(E1067*'Mortgage Calculator'!$D$8/12,2))</f>
        <v>0</v>
      </c>
      <c r="J1067" s="32">
        <f>IF(B1067="","",F1067+H1067-I1067)</f>
        <v>0</v>
      </c>
      <c r="K1067" s="34">
        <f>IF(B1067="","",ROUND(E1067-J1067,2))</f>
        <v>0</v>
      </c>
      <c r="L1067" s="35">
        <f>IF(B1067="","",L1066+I1067)</f>
        <v>0</v>
      </c>
      <c r="M1067" s="32">
        <f>IF(B1067="","",IF(AND('Mortgage Calculator'!$D$21/'Mortgage Calculator'!$D$6&gt;0.8,E1067/'Mortgage Calculator'!$D$6&gt;0.78),ROUND('Mortgage Calculator'!$D$21*'Mortgage Calculator'!$D$15/12,2),0))</f>
        <v>0</v>
      </c>
      <c r="N1067" s="36">
        <f>IF(B1067="","",1-K1067/'Mortgage Calculator'!$D$6)</f>
        <v>0</v>
      </c>
    </row>
    <row r="1068" spans="2:14">
      <c r="B1068" s="30">
        <f>IF(B1067="","",IF(K1067&gt;0.005,B1067+1,""))</f>
        <v>0</v>
      </c>
      <c r="C1068" s="31">
        <f>IF(B1068="","",EDATE('Mortgage Calculator'!$D$10,B1068-1))</f>
        <v>0</v>
      </c>
      <c r="D1068" s="30">
        <f>IF(B1068="","",INT((B1068-1)/12)+1)</f>
        <v>0</v>
      </c>
      <c r="E1068" s="32">
        <f>IF(B1068="","",K1067)</f>
        <v>0</v>
      </c>
      <c r="F1068" s="32">
        <f>IF(B1068="","",IF(B1068&gt;='Mortgage Calculator'!$D$22,E1068+I1068,MIN('Mortgage Calculator'!$D$23,E1068+I1068)))</f>
        <v>0</v>
      </c>
      <c r="G1068" s="33"/>
      <c r="H1068" s="32">
        <f>IF(B1068="","",MAX(0,MIN('Mortgage Calculator'!$D$17+N(G1068),E1068+I1068-F1068)))</f>
        <v>0</v>
      </c>
      <c r="I1068" s="32">
        <f>IF(B1068="","",ROUND(E1068*'Mortgage Calculator'!$D$8/12,2))</f>
        <v>0</v>
      </c>
      <c r="J1068" s="32">
        <f>IF(B1068="","",F1068+H1068-I1068)</f>
        <v>0</v>
      </c>
      <c r="K1068" s="34">
        <f>IF(B1068="","",ROUND(E1068-J1068,2))</f>
        <v>0</v>
      </c>
      <c r="L1068" s="35">
        <f>IF(B1068="","",L1067+I1068)</f>
        <v>0</v>
      </c>
      <c r="M1068" s="32">
        <f>IF(B1068="","",IF(AND('Mortgage Calculator'!$D$21/'Mortgage Calculator'!$D$6&gt;0.8,E1068/'Mortgage Calculator'!$D$6&gt;0.78),ROUND('Mortgage Calculator'!$D$21*'Mortgage Calculator'!$D$15/12,2),0))</f>
        <v>0</v>
      </c>
      <c r="N1068" s="36">
        <f>IF(B1068="","",1-K1068/'Mortgage Calculator'!$D$6)</f>
        <v>0</v>
      </c>
    </row>
    <row r="1069" spans="2:14">
      <c r="B1069" s="30">
        <f>IF(B1068="","",IF(K1068&gt;0.005,B1068+1,""))</f>
        <v>0</v>
      </c>
      <c r="C1069" s="31">
        <f>IF(B1069="","",EDATE('Mortgage Calculator'!$D$10,B1069-1))</f>
        <v>0</v>
      </c>
      <c r="D1069" s="30">
        <f>IF(B1069="","",INT((B1069-1)/12)+1)</f>
        <v>0</v>
      </c>
      <c r="E1069" s="32">
        <f>IF(B1069="","",K1068)</f>
        <v>0</v>
      </c>
      <c r="F1069" s="32">
        <f>IF(B1069="","",IF(B1069&gt;='Mortgage Calculator'!$D$22,E1069+I1069,MIN('Mortgage Calculator'!$D$23,E1069+I1069)))</f>
        <v>0</v>
      </c>
      <c r="G1069" s="33"/>
      <c r="H1069" s="32">
        <f>IF(B1069="","",MAX(0,MIN('Mortgage Calculator'!$D$17+N(G1069),E1069+I1069-F1069)))</f>
        <v>0</v>
      </c>
      <c r="I1069" s="32">
        <f>IF(B1069="","",ROUND(E1069*'Mortgage Calculator'!$D$8/12,2))</f>
        <v>0</v>
      </c>
      <c r="J1069" s="32">
        <f>IF(B1069="","",F1069+H1069-I1069)</f>
        <v>0</v>
      </c>
      <c r="K1069" s="34">
        <f>IF(B1069="","",ROUND(E1069-J1069,2))</f>
        <v>0</v>
      </c>
      <c r="L1069" s="35">
        <f>IF(B1069="","",L1068+I1069)</f>
        <v>0</v>
      </c>
      <c r="M1069" s="32">
        <f>IF(B1069="","",IF(AND('Mortgage Calculator'!$D$21/'Mortgage Calculator'!$D$6&gt;0.8,E1069/'Mortgage Calculator'!$D$6&gt;0.78),ROUND('Mortgage Calculator'!$D$21*'Mortgage Calculator'!$D$15/12,2),0))</f>
        <v>0</v>
      </c>
      <c r="N1069" s="36">
        <f>IF(B1069="","",1-K1069/'Mortgage Calculator'!$D$6)</f>
        <v>0</v>
      </c>
    </row>
    <row r="1070" spans="2:14">
      <c r="B1070" s="30">
        <f>IF(B1069="","",IF(K1069&gt;0.005,B1069+1,""))</f>
        <v>0</v>
      </c>
      <c r="C1070" s="31">
        <f>IF(B1070="","",EDATE('Mortgage Calculator'!$D$10,B1070-1))</f>
        <v>0</v>
      </c>
      <c r="D1070" s="30">
        <f>IF(B1070="","",INT((B1070-1)/12)+1)</f>
        <v>0</v>
      </c>
      <c r="E1070" s="32">
        <f>IF(B1070="","",K1069)</f>
        <v>0</v>
      </c>
      <c r="F1070" s="32">
        <f>IF(B1070="","",IF(B1070&gt;='Mortgage Calculator'!$D$22,E1070+I1070,MIN('Mortgage Calculator'!$D$23,E1070+I1070)))</f>
        <v>0</v>
      </c>
      <c r="G1070" s="33"/>
      <c r="H1070" s="32">
        <f>IF(B1070="","",MAX(0,MIN('Mortgage Calculator'!$D$17+N(G1070),E1070+I1070-F1070)))</f>
        <v>0</v>
      </c>
      <c r="I1070" s="32">
        <f>IF(B1070="","",ROUND(E1070*'Mortgage Calculator'!$D$8/12,2))</f>
        <v>0</v>
      </c>
      <c r="J1070" s="32">
        <f>IF(B1070="","",F1070+H1070-I1070)</f>
        <v>0</v>
      </c>
      <c r="K1070" s="34">
        <f>IF(B1070="","",ROUND(E1070-J1070,2))</f>
        <v>0</v>
      </c>
      <c r="L1070" s="35">
        <f>IF(B1070="","",L1069+I1070)</f>
        <v>0</v>
      </c>
      <c r="M1070" s="32">
        <f>IF(B1070="","",IF(AND('Mortgage Calculator'!$D$21/'Mortgage Calculator'!$D$6&gt;0.8,E1070/'Mortgage Calculator'!$D$6&gt;0.78),ROUND('Mortgage Calculator'!$D$21*'Mortgage Calculator'!$D$15/12,2),0))</f>
        <v>0</v>
      </c>
      <c r="N1070" s="36">
        <f>IF(B1070="","",1-K1070/'Mortgage Calculator'!$D$6)</f>
        <v>0</v>
      </c>
    </row>
    <row r="1071" spans="2:14">
      <c r="B1071" s="30">
        <f>IF(B1070="","",IF(K1070&gt;0.005,B1070+1,""))</f>
        <v>0</v>
      </c>
      <c r="C1071" s="31">
        <f>IF(B1071="","",EDATE('Mortgage Calculator'!$D$10,B1071-1))</f>
        <v>0</v>
      </c>
      <c r="D1071" s="30">
        <f>IF(B1071="","",INT((B1071-1)/12)+1)</f>
        <v>0</v>
      </c>
      <c r="E1071" s="32">
        <f>IF(B1071="","",K1070)</f>
        <v>0</v>
      </c>
      <c r="F1071" s="32">
        <f>IF(B1071="","",IF(B1071&gt;='Mortgage Calculator'!$D$22,E1071+I1071,MIN('Mortgage Calculator'!$D$23,E1071+I1071)))</f>
        <v>0</v>
      </c>
      <c r="G1071" s="33"/>
      <c r="H1071" s="32">
        <f>IF(B1071="","",MAX(0,MIN('Mortgage Calculator'!$D$17+N(G1071),E1071+I1071-F1071)))</f>
        <v>0</v>
      </c>
      <c r="I1071" s="32">
        <f>IF(B1071="","",ROUND(E1071*'Mortgage Calculator'!$D$8/12,2))</f>
        <v>0</v>
      </c>
      <c r="J1071" s="32">
        <f>IF(B1071="","",F1071+H1071-I1071)</f>
        <v>0</v>
      </c>
      <c r="K1071" s="34">
        <f>IF(B1071="","",ROUND(E1071-J1071,2))</f>
        <v>0</v>
      </c>
      <c r="L1071" s="35">
        <f>IF(B1071="","",L1070+I1071)</f>
        <v>0</v>
      </c>
      <c r="M1071" s="32">
        <f>IF(B1071="","",IF(AND('Mortgage Calculator'!$D$21/'Mortgage Calculator'!$D$6&gt;0.8,E1071/'Mortgage Calculator'!$D$6&gt;0.78),ROUND('Mortgage Calculator'!$D$21*'Mortgage Calculator'!$D$15/12,2),0))</f>
        <v>0</v>
      </c>
      <c r="N1071" s="36">
        <f>IF(B1071="","",1-K1071/'Mortgage Calculator'!$D$6)</f>
        <v>0</v>
      </c>
    </row>
    <row r="1072" spans="2:14">
      <c r="B1072" s="30">
        <f>IF(B1071="","",IF(K1071&gt;0.005,B1071+1,""))</f>
        <v>0</v>
      </c>
      <c r="C1072" s="31">
        <f>IF(B1072="","",EDATE('Mortgage Calculator'!$D$10,B1072-1))</f>
        <v>0</v>
      </c>
      <c r="D1072" s="30">
        <f>IF(B1072="","",INT((B1072-1)/12)+1)</f>
        <v>0</v>
      </c>
      <c r="E1072" s="32">
        <f>IF(B1072="","",K1071)</f>
        <v>0</v>
      </c>
      <c r="F1072" s="32">
        <f>IF(B1072="","",IF(B1072&gt;='Mortgage Calculator'!$D$22,E1072+I1072,MIN('Mortgage Calculator'!$D$23,E1072+I1072)))</f>
        <v>0</v>
      </c>
      <c r="G1072" s="33"/>
      <c r="H1072" s="32">
        <f>IF(B1072="","",MAX(0,MIN('Mortgage Calculator'!$D$17+N(G1072),E1072+I1072-F1072)))</f>
        <v>0</v>
      </c>
      <c r="I1072" s="32">
        <f>IF(B1072="","",ROUND(E1072*'Mortgage Calculator'!$D$8/12,2))</f>
        <v>0</v>
      </c>
      <c r="J1072" s="32">
        <f>IF(B1072="","",F1072+H1072-I1072)</f>
        <v>0</v>
      </c>
      <c r="K1072" s="34">
        <f>IF(B1072="","",ROUND(E1072-J1072,2))</f>
        <v>0</v>
      </c>
      <c r="L1072" s="35">
        <f>IF(B1072="","",L1071+I1072)</f>
        <v>0</v>
      </c>
      <c r="M1072" s="32">
        <f>IF(B1072="","",IF(AND('Mortgage Calculator'!$D$21/'Mortgage Calculator'!$D$6&gt;0.8,E1072/'Mortgage Calculator'!$D$6&gt;0.78),ROUND('Mortgage Calculator'!$D$21*'Mortgage Calculator'!$D$15/12,2),0))</f>
        <v>0</v>
      </c>
      <c r="N1072" s="36">
        <f>IF(B1072="","",1-K1072/'Mortgage Calculator'!$D$6)</f>
        <v>0</v>
      </c>
    </row>
    <row r="1073" spans="2:14">
      <c r="B1073" s="30">
        <f>IF(B1072="","",IF(K1072&gt;0.005,B1072+1,""))</f>
        <v>0</v>
      </c>
      <c r="C1073" s="31">
        <f>IF(B1073="","",EDATE('Mortgage Calculator'!$D$10,B1073-1))</f>
        <v>0</v>
      </c>
      <c r="D1073" s="30">
        <f>IF(B1073="","",INT((B1073-1)/12)+1)</f>
        <v>0</v>
      </c>
      <c r="E1073" s="32">
        <f>IF(B1073="","",K1072)</f>
        <v>0</v>
      </c>
      <c r="F1073" s="32">
        <f>IF(B1073="","",IF(B1073&gt;='Mortgage Calculator'!$D$22,E1073+I1073,MIN('Mortgage Calculator'!$D$23,E1073+I1073)))</f>
        <v>0</v>
      </c>
      <c r="G1073" s="33"/>
      <c r="H1073" s="32">
        <f>IF(B1073="","",MAX(0,MIN('Mortgage Calculator'!$D$17+N(G1073),E1073+I1073-F1073)))</f>
        <v>0</v>
      </c>
      <c r="I1073" s="32">
        <f>IF(B1073="","",ROUND(E1073*'Mortgage Calculator'!$D$8/12,2))</f>
        <v>0</v>
      </c>
      <c r="J1073" s="32">
        <f>IF(B1073="","",F1073+H1073-I1073)</f>
        <v>0</v>
      </c>
      <c r="K1073" s="34">
        <f>IF(B1073="","",ROUND(E1073-J1073,2))</f>
        <v>0</v>
      </c>
      <c r="L1073" s="35">
        <f>IF(B1073="","",L1072+I1073)</f>
        <v>0</v>
      </c>
      <c r="M1073" s="32">
        <f>IF(B1073="","",IF(AND('Mortgage Calculator'!$D$21/'Mortgage Calculator'!$D$6&gt;0.8,E1073/'Mortgage Calculator'!$D$6&gt;0.78),ROUND('Mortgage Calculator'!$D$21*'Mortgage Calculator'!$D$15/12,2),0))</f>
        <v>0</v>
      </c>
      <c r="N1073" s="36">
        <f>IF(B1073="","",1-K1073/'Mortgage Calculator'!$D$6)</f>
        <v>0</v>
      </c>
    </row>
    <row r="1074" spans="2:14">
      <c r="B1074" s="30">
        <f>IF(B1073="","",IF(K1073&gt;0.005,B1073+1,""))</f>
        <v>0</v>
      </c>
      <c r="C1074" s="31">
        <f>IF(B1074="","",EDATE('Mortgage Calculator'!$D$10,B1074-1))</f>
        <v>0</v>
      </c>
      <c r="D1074" s="30">
        <f>IF(B1074="","",INT((B1074-1)/12)+1)</f>
        <v>0</v>
      </c>
      <c r="E1074" s="32">
        <f>IF(B1074="","",K1073)</f>
        <v>0</v>
      </c>
      <c r="F1074" s="32">
        <f>IF(B1074="","",IF(B1074&gt;='Mortgage Calculator'!$D$22,E1074+I1074,MIN('Mortgage Calculator'!$D$23,E1074+I1074)))</f>
        <v>0</v>
      </c>
      <c r="G1074" s="33"/>
      <c r="H1074" s="32">
        <f>IF(B1074="","",MAX(0,MIN('Mortgage Calculator'!$D$17+N(G1074),E1074+I1074-F1074)))</f>
        <v>0</v>
      </c>
      <c r="I1074" s="32">
        <f>IF(B1074="","",ROUND(E1074*'Mortgage Calculator'!$D$8/12,2))</f>
        <v>0</v>
      </c>
      <c r="J1074" s="32">
        <f>IF(B1074="","",F1074+H1074-I1074)</f>
        <v>0</v>
      </c>
      <c r="K1074" s="34">
        <f>IF(B1074="","",ROUND(E1074-J1074,2))</f>
        <v>0</v>
      </c>
      <c r="L1074" s="35">
        <f>IF(B1074="","",L1073+I1074)</f>
        <v>0</v>
      </c>
      <c r="M1074" s="32">
        <f>IF(B1074="","",IF(AND('Mortgage Calculator'!$D$21/'Mortgage Calculator'!$D$6&gt;0.8,E1074/'Mortgage Calculator'!$D$6&gt;0.78),ROUND('Mortgage Calculator'!$D$21*'Mortgage Calculator'!$D$15/12,2),0))</f>
        <v>0</v>
      </c>
      <c r="N1074" s="36">
        <f>IF(B1074="","",1-K1074/'Mortgage Calculator'!$D$6)</f>
        <v>0</v>
      </c>
    </row>
    <row r="1075" spans="2:14">
      <c r="B1075" s="30">
        <f>IF(B1074="","",IF(K1074&gt;0.005,B1074+1,""))</f>
        <v>0</v>
      </c>
      <c r="C1075" s="31">
        <f>IF(B1075="","",EDATE('Mortgage Calculator'!$D$10,B1075-1))</f>
        <v>0</v>
      </c>
      <c r="D1075" s="30">
        <f>IF(B1075="","",INT((B1075-1)/12)+1)</f>
        <v>0</v>
      </c>
      <c r="E1075" s="32">
        <f>IF(B1075="","",K1074)</f>
        <v>0</v>
      </c>
      <c r="F1075" s="32">
        <f>IF(B1075="","",IF(B1075&gt;='Mortgage Calculator'!$D$22,E1075+I1075,MIN('Mortgage Calculator'!$D$23,E1075+I1075)))</f>
        <v>0</v>
      </c>
      <c r="G1075" s="33"/>
      <c r="H1075" s="32">
        <f>IF(B1075="","",MAX(0,MIN('Mortgage Calculator'!$D$17+N(G1075),E1075+I1075-F1075)))</f>
        <v>0</v>
      </c>
      <c r="I1075" s="32">
        <f>IF(B1075="","",ROUND(E1075*'Mortgage Calculator'!$D$8/12,2))</f>
        <v>0</v>
      </c>
      <c r="J1075" s="32">
        <f>IF(B1075="","",F1075+H1075-I1075)</f>
        <v>0</v>
      </c>
      <c r="K1075" s="34">
        <f>IF(B1075="","",ROUND(E1075-J1075,2))</f>
        <v>0</v>
      </c>
      <c r="L1075" s="35">
        <f>IF(B1075="","",L1074+I1075)</f>
        <v>0</v>
      </c>
      <c r="M1075" s="32">
        <f>IF(B1075="","",IF(AND('Mortgage Calculator'!$D$21/'Mortgage Calculator'!$D$6&gt;0.8,E1075/'Mortgage Calculator'!$D$6&gt;0.78),ROUND('Mortgage Calculator'!$D$21*'Mortgage Calculator'!$D$15/12,2),0))</f>
        <v>0</v>
      </c>
      <c r="N1075" s="36">
        <f>IF(B1075="","",1-K1075/'Mortgage Calculator'!$D$6)</f>
        <v>0</v>
      </c>
    </row>
    <row r="1076" spans="2:14">
      <c r="B1076" s="30">
        <f>IF(B1075="","",IF(K1075&gt;0.005,B1075+1,""))</f>
        <v>0</v>
      </c>
      <c r="C1076" s="31">
        <f>IF(B1076="","",EDATE('Mortgage Calculator'!$D$10,B1076-1))</f>
        <v>0</v>
      </c>
      <c r="D1076" s="30">
        <f>IF(B1076="","",INT((B1076-1)/12)+1)</f>
        <v>0</v>
      </c>
      <c r="E1076" s="32">
        <f>IF(B1076="","",K1075)</f>
        <v>0</v>
      </c>
      <c r="F1076" s="32">
        <f>IF(B1076="","",IF(B1076&gt;='Mortgage Calculator'!$D$22,E1076+I1076,MIN('Mortgage Calculator'!$D$23,E1076+I1076)))</f>
        <v>0</v>
      </c>
      <c r="G1076" s="33"/>
      <c r="H1076" s="32">
        <f>IF(B1076="","",MAX(0,MIN('Mortgage Calculator'!$D$17+N(G1076),E1076+I1076-F1076)))</f>
        <v>0</v>
      </c>
      <c r="I1076" s="32">
        <f>IF(B1076="","",ROUND(E1076*'Mortgage Calculator'!$D$8/12,2))</f>
        <v>0</v>
      </c>
      <c r="J1076" s="32">
        <f>IF(B1076="","",F1076+H1076-I1076)</f>
        <v>0</v>
      </c>
      <c r="K1076" s="34">
        <f>IF(B1076="","",ROUND(E1076-J1076,2))</f>
        <v>0</v>
      </c>
      <c r="L1076" s="35">
        <f>IF(B1076="","",L1075+I1076)</f>
        <v>0</v>
      </c>
      <c r="M1076" s="32">
        <f>IF(B1076="","",IF(AND('Mortgage Calculator'!$D$21/'Mortgage Calculator'!$D$6&gt;0.8,E1076/'Mortgage Calculator'!$D$6&gt;0.78),ROUND('Mortgage Calculator'!$D$21*'Mortgage Calculator'!$D$15/12,2),0))</f>
        <v>0</v>
      </c>
      <c r="N1076" s="36">
        <f>IF(B1076="","",1-K1076/'Mortgage Calculator'!$D$6)</f>
        <v>0</v>
      </c>
    </row>
    <row r="1077" spans="2:14">
      <c r="B1077" s="30">
        <f>IF(B1076="","",IF(K1076&gt;0.005,B1076+1,""))</f>
        <v>0</v>
      </c>
      <c r="C1077" s="31">
        <f>IF(B1077="","",EDATE('Mortgage Calculator'!$D$10,B1077-1))</f>
        <v>0</v>
      </c>
      <c r="D1077" s="30">
        <f>IF(B1077="","",INT((B1077-1)/12)+1)</f>
        <v>0</v>
      </c>
      <c r="E1077" s="32">
        <f>IF(B1077="","",K1076)</f>
        <v>0</v>
      </c>
      <c r="F1077" s="32">
        <f>IF(B1077="","",IF(B1077&gt;='Mortgage Calculator'!$D$22,E1077+I1077,MIN('Mortgage Calculator'!$D$23,E1077+I1077)))</f>
        <v>0</v>
      </c>
      <c r="G1077" s="33"/>
      <c r="H1077" s="32">
        <f>IF(B1077="","",MAX(0,MIN('Mortgage Calculator'!$D$17+N(G1077),E1077+I1077-F1077)))</f>
        <v>0</v>
      </c>
      <c r="I1077" s="32">
        <f>IF(B1077="","",ROUND(E1077*'Mortgage Calculator'!$D$8/12,2))</f>
        <v>0</v>
      </c>
      <c r="J1077" s="32">
        <f>IF(B1077="","",F1077+H1077-I1077)</f>
        <v>0</v>
      </c>
      <c r="K1077" s="34">
        <f>IF(B1077="","",ROUND(E1077-J1077,2))</f>
        <v>0</v>
      </c>
      <c r="L1077" s="35">
        <f>IF(B1077="","",L1076+I1077)</f>
        <v>0</v>
      </c>
      <c r="M1077" s="32">
        <f>IF(B1077="","",IF(AND('Mortgage Calculator'!$D$21/'Mortgage Calculator'!$D$6&gt;0.8,E1077/'Mortgage Calculator'!$D$6&gt;0.78),ROUND('Mortgage Calculator'!$D$21*'Mortgage Calculator'!$D$15/12,2),0))</f>
        <v>0</v>
      </c>
      <c r="N1077" s="36">
        <f>IF(B1077="","",1-K1077/'Mortgage Calculator'!$D$6)</f>
        <v>0</v>
      </c>
    </row>
    <row r="1078" spans="2:14">
      <c r="B1078" s="30">
        <f>IF(B1077="","",IF(K1077&gt;0.005,B1077+1,""))</f>
        <v>0</v>
      </c>
      <c r="C1078" s="31">
        <f>IF(B1078="","",EDATE('Mortgage Calculator'!$D$10,B1078-1))</f>
        <v>0</v>
      </c>
      <c r="D1078" s="30">
        <f>IF(B1078="","",INT((B1078-1)/12)+1)</f>
        <v>0</v>
      </c>
      <c r="E1078" s="32">
        <f>IF(B1078="","",K1077)</f>
        <v>0</v>
      </c>
      <c r="F1078" s="32">
        <f>IF(B1078="","",IF(B1078&gt;='Mortgage Calculator'!$D$22,E1078+I1078,MIN('Mortgage Calculator'!$D$23,E1078+I1078)))</f>
        <v>0</v>
      </c>
      <c r="G1078" s="33"/>
      <c r="H1078" s="32">
        <f>IF(B1078="","",MAX(0,MIN('Mortgage Calculator'!$D$17+N(G1078),E1078+I1078-F1078)))</f>
        <v>0</v>
      </c>
      <c r="I1078" s="32">
        <f>IF(B1078="","",ROUND(E1078*'Mortgage Calculator'!$D$8/12,2))</f>
        <v>0</v>
      </c>
      <c r="J1078" s="32">
        <f>IF(B1078="","",F1078+H1078-I1078)</f>
        <v>0</v>
      </c>
      <c r="K1078" s="34">
        <f>IF(B1078="","",ROUND(E1078-J1078,2))</f>
        <v>0</v>
      </c>
      <c r="L1078" s="35">
        <f>IF(B1078="","",L1077+I1078)</f>
        <v>0</v>
      </c>
      <c r="M1078" s="32">
        <f>IF(B1078="","",IF(AND('Mortgage Calculator'!$D$21/'Mortgage Calculator'!$D$6&gt;0.8,E1078/'Mortgage Calculator'!$D$6&gt;0.78),ROUND('Mortgage Calculator'!$D$21*'Mortgage Calculator'!$D$15/12,2),0))</f>
        <v>0</v>
      </c>
      <c r="N1078" s="36">
        <f>IF(B1078="","",1-K1078/'Mortgage Calculator'!$D$6)</f>
        <v>0</v>
      </c>
    </row>
    <row r="1079" spans="2:14">
      <c r="B1079" s="30">
        <f>IF(B1078="","",IF(K1078&gt;0.005,B1078+1,""))</f>
        <v>0</v>
      </c>
      <c r="C1079" s="31">
        <f>IF(B1079="","",EDATE('Mortgage Calculator'!$D$10,B1079-1))</f>
        <v>0</v>
      </c>
      <c r="D1079" s="30">
        <f>IF(B1079="","",INT((B1079-1)/12)+1)</f>
        <v>0</v>
      </c>
      <c r="E1079" s="32">
        <f>IF(B1079="","",K1078)</f>
        <v>0</v>
      </c>
      <c r="F1079" s="32">
        <f>IF(B1079="","",IF(B1079&gt;='Mortgage Calculator'!$D$22,E1079+I1079,MIN('Mortgage Calculator'!$D$23,E1079+I1079)))</f>
        <v>0</v>
      </c>
      <c r="G1079" s="33"/>
      <c r="H1079" s="32">
        <f>IF(B1079="","",MAX(0,MIN('Mortgage Calculator'!$D$17+N(G1079),E1079+I1079-F1079)))</f>
        <v>0</v>
      </c>
      <c r="I1079" s="32">
        <f>IF(B1079="","",ROUND(E1079*'Mortgage Calculator'!$D$8/12,2))</f>
        <v>0</v>
      </c>
      <c r="J1079" s="32">
        <f>IF(B1079="","",F1079+H1079-I1079)</f>
        <v>0</v>
      </c>
      <c r="K1079" s="34">
        <f>IF(B1079="","",ROUND(E1079-J1079,2))</f>
        <v>0</v>
      </c>
      <c r="L1079" s="35">
        <f>IF(B1079="","",L1078+I1079)</f>
        <v>0</v>
      </c>
      <c r="M1079" s="32">
        <f>IF(B1079="","",IF(AND('Mortgage Calculator'!$D$21/'Mortgage Calculator'!$D$6&gt;0.8,E1079/'Mortgage Calculator'!$D$6&gt;0.78),ROUND('Mortgage Calculator'!$D$21*'Mortgage Calculator'!$D$15/12,2),0))</f>
        <v>0</v>
      </c>
      <c r="N1079" s="36">
        <f>IF(B1079="","",1-K1079/'Mortgage Calculator'!$D$6)</f>
        <v>0</v>
      </c>
    </row>
    <row r="1080" spans="2:14">
      <c r="B1080" s="30">
        <f>IF(B1079="","",IF(K1079&gt;0.005,B1079+1,""))</f>
        <v>0</v>
      </c>
      <c r="C1080" s="31">
        <f>IF(B1080="","",EDATE('Mortgage Calculator'!$D$10,B1080-1))</f>
        <v>0</v>
      </c>
      <c r="D1080" s="30">
        <f>IF(B1080="","",INT((B1080-1)/12)+1)</f>
        <v>0</v>
      </c>
      <c r="E1080" s="32">
        <f>IF(B1080="","",K1079)</f>
        <v>0</v>
      </c>
      <c r="F1080" s="32">
        <f>IF(B1080="","",IF(B1080&gt;='Mortgage Calculator'!$D$22,E1080+I1080,MIN('Mortgage Calculator'!$D$23,E1080+I1080)))</f>
        <v>0</v>
      </c>
      <c r="G1080" s="33"/>
      <c r="H1080" s="32">
        <f>IF(B1080="","",MAX(0,MIN('Mortgage Calculator'!$D$17+N(G1080),E1080+I1080-F1080)))</f>
        <v>0</v>
      </c>
      <c r="I1080" s="32">
        <f>IF(B1080="","",ROUND(E1080*'Mortgage Calculator'!$D$8/12,2))</f>
        <v>0</v>
      </c>
      <c r="J1080" s="32">
        <f>IF(B1080="","",F1080+H1080-I1080)</f>
        <v>0</v>
      </c>
      <c r="K1080" s="34">
        <f>IF(B1080="","",ROUND(E1080-J1080,2))</f>
        <v>0</v>
      </c>
      <c r="L1080" s="35">
        <f>IF(B1080="","",L1079+I1080)</f>
        <v>0</v>
      </c>
      <c r="M1080" s="32">
        <f>IF(B1080="","",IF(AND('Mortgage Calculator'!$D$21/'Mortgage Calculator'!$D$6&gt;0.8,E1080/'Mortgage Calculator'!$D$6&gt;0.78),ROUND('Mortgage Calculator'!$D$21*'Mortgage Calculator'!$D$15/12,2),0))</f>
        <v>0</v>
      </c>
      <c r="N1080" s="36">
        <f>IF(B1080="","",1-K1080/'Mortgage Calculator'!$D$6)</f>
        <v>0</v>
      </c>
    </row>
    <row r="1081" spans="2:14">
      <c r="B1081" s="30">
        <f>IF(B1080="","",IF(K1080&gt;0.005,B1080+1,""))</f>
        <v>0</v>
      </c>
      <c r="C1081" s="31">
        <f>IF(B1081="","",EDATE('Mortgage Calculator'!$D$10,B1081-1))</f>
        <v>0</v>
      </c>
      <c r="D1081" s="30">
        <f>IF(B1081="","",INT((B1081-1)/12)+1)</f>
        <v>0</v>
      </c>
      <c r="E1081" s="32">
        <f>IF(B1081="","",K1080)</f>
        <v>0</v>
      </c>
      <c r="F1081" s="32">
        <f>IF(B1081="","",IF(B1081&gt;='Mortgage Calculator'!$D$22,E1081+I1081,MIN('Mortgage Calculator'!$D$23,E1081+I1081)))</f>
        <v>0</v>
      </c>
      <c r="G1081" s="33"/>
      <c r="H1081" s="32">
        <f>IF(B1081="","",MAX(0,MIN('Mortgage Calculator'!$D$17+N(G1081),E1081+I1081-F1081)))</f>
        <v>0</v>
      </c>
      <c r="I1081" s="32">
        <f>IF(B1081="","",ROUND(E1081*'Mortgage Calculator'!$D$8/12,2))</f>
        <v>0</v>
      </c>
      <c r="J1081" s="32">
        <f>IF(B1081="","",F1081+H1081-I1081)</f>
        <v>0</v>
      </c>
      <c r="K1081" s="34">
        <f>IF(B1081="","",ROUND(E1081-J1081,2))</f>
        <v>0</v>
      </c>
      <c r="L1081" s="35">
        <f>IF(B1081="","",L1080+I1081)</f>
        <v>0</v>
      </c>
      <c r="M1081" s="32">
        <f>IF(B1081="","",IF(AND('Mortgage Calculator'!$D$21/'Mortgage Calculator'!$D$6&gt;0.8,E1081/'Mortgage Calculator'!$D$6&gt;0.78),ROUND('Mortgage Calculator'!$D$21*'Mortgage Calculator'!$D$15/12,2),0))</f>
        <v>0</v>
      </c>
      <c r="N1081" s="36">
        <f>IF(B1081="","",1-K1081/'Mortgage Calculator'!$D$6)</f>
        <v>0</v>
      </c>
    </row>
    <row r="1082" spans="2:14">
      <c r="B1082" s="30">
        <f>IF(B1081="","",IF(K1081&gt;0.005,B1081+1,""))</f>
        <v>0</v>
      </c>
      <c r="C1082" s="31">
        <f>IF(B1082="","",EDATE('Mortgage Calculator'!$D$10,B1082-1))</f>
        <v>0</v>
      </c>
      <c r="D1082" s="30">
        <f>IF(B1082="","",INT((B1082-1)/12)+1)</f>
        <v>0</v>
      </c>
      <c r="E1082" s="32">
        <f>IF(B1082="","",K1081)</f>
        <v>0</v>
      </c>
      <c r="F1082" s="32">
        <f>IF(B1082="","",IF(B1082&gt;='Mortgage Calculator'!$D$22,E1082+I1082,MIN('Mortgage Calculator'!$D$23,E1082+I1082)))</f>
        <v>0</v>
      </c>
      <c r="G1082" s="33"/>
      <c r="H1082" s="32">
        <f>IF(B1082="","",MAX(0,MIN('Mortgage Calculator'!$D$17+N(G1082),E1082+I1082-F1082)))</f>
        <v>0</v>
      </c>
      <c r="I1082" s="32">
        <f>IF(B1082="","",ROUND(E1082*'Mortgage Calculator'!$D$8/12,2))</f>
        <v>0</v>
      </c>
      <c r="J1082" s="32">
        <f>IF(B1082="","",F1082+H1082-I1082)</f>
        <v>0</v>
      </c>
      <c r="K1082" s="34">
        <f>IF(B1082="","",ROUND(E1082-J1082,2))</f>
        <v>0</v>
      </c>
      <c r="L1082" s="35">
        <f>IF(B1082="","",L1081+I1082)</f>
        <v>0</v>
      </c>
      <c r="M1082" s="32">
        <f>IF(B1082="","",IF(AND('Mortgage Calculator'!$D$21/'Mortgage Calculator'!$D$6&gt;0.8,E1082/'Mortgage Calculator'!$D$6&gt;0.78),ROUND('Mortgage Calculator'!$D$21*'Mortgage Calculator'!$D$15/12,2),0))</f>
        <v>0</v>
      </c>
      <c r="N1082" s="36">
        <f>IF(B1082="","",1-K1082/'Mortgage Calculator'!$D$6)</f>
        <v>0</v>
      </c>
    </row>
    <row r="1083" spans="2:14">
      <c r="B1083" s="30">
        <f>IF(B1082="","",IF(K1082&gt;0.005,B1082+1,""))</f>
        <v>0</v>
      </c>
      <c r="C1083" s="31">
        <f>IF(B1083="","",EDATE('Mortgage Calculator'!$D$10,B1083-1))</f>
        <v>0</v>
      </c>
      <c r="D1083" s="30">
        <f>IF(B1083="","",INT((B1083-1)/12)+1)</f>
        <v>0</v>
      </c>
      <c r="E1083" s="32">
        <f>IF(B1083="","",K1082)</f>
        <v>0</v>
      </c>
      <c r="F1083" s="32">
        <f>IF(B1083="","",IF(B1083&gt;='Mortgage Calculator'!$D$22,E1083+I1083,MIN('Mortgage Calculator'!$D$23,E1083+I1083)))</f>
        <v>0</v>
      </c>
      <c r="G1083" s="33"/>
      <c r="H1083" s="32">
        <f>IF(B1083="","",MAX(0,MIN('Mortgage Calculator'!$D$17+N(G1083),E1083+I1083-F1083)))</f>
        <v>0</v>
      </c>
      <c r="I1083" s="32">
        <f>IF(B1083="","",ROUND(E1083*'Mortgage Calculator'!$D$8/12,2))</f>
        <v>0</v>
      </c>
      <c r="J1083" s="32">
        <f>IF(B1083="","",F1083+H1083-I1083)</f>
        <v>0</v>
      </c>
      <c r="K1083" s="34">
        <f>IF(B1083="","",ROUND(E1083-J1083,2))</f>
        <v>0</v>
      </c>
      <c r="L1083" s="35">
        <f>IF(B1083="","",L1082+I1083)</f>
        <v>0</v>
      </c>
      <c r="M1083" s="32">
        <f>IF(B1083="","",IF(AND('Mortgage Calculator'!$D$21/'Mortgage Calculator'!$D$6&gt;0.8,E1083/'Mortgage Calculator'!$D$6&gt;0.78),ROUND('Mortgage Calculator'!$D$21*'Mortgage Calculator'!$D$15/12,2),0))</f>
        <v>0</v>
      </c>
      <c r="N1083" s="36">
        <f>IF(B1083="","",1-K1083/'Mortgage Calculator'!$D$6)</f>
        <v>0</v>
      </c>
    </row>
    <row r="1084" spans="2:14">
      <c r="B1084" s="30">
        <f>IF(B1083="","",IF(K1083&gt;0.005,B1083+1,""))</f>
        <v>0</v>
      </c>
      <c r="C1084" s="31">
        <f>IF(B1084="","",EDATE('Mortgage Calculator'!$D$10,B1084-1))</f>
        <v>0</v>
      </c>
      <c r="D1084" s="30">
        <f>IF(B1084="","",INT((B1084-1)/12)+1)</f>
        <v>0</v>
      </c>
      <c r="E1084" s="32">
        <f>IF(B1084="","",K1083)</f>
        <v>0</v>
      </c>
      <c r="F1084" s="32">
        <f>IF(B1084="","",IF(B1084&gt;='Mortgage Calculator'!$D$22,E1084+I1084,MIN('Mortgage Calculator'!$D$23,E1084+I1084)))</f>
        <v>0</v>
      </c>
      <c r="G1084" s="33"/>
      <c r="H1084" s="32">
        <f>IF(B1084="","",MAX(0,MIN('Mortgage Calculator'!$D$17+N(G1084),E1084+I1084-F1084)))</f>
        <v>0</v>
      </c>
      <c r="I1084" s="32">
        <f>IF(B1084="","",ROUND(E1084*'Mortgage Calculator'!$D$8/12,2))</f>
        <v>0</v>
      </c>
      <c r="J1084" s="32">
        <f>IF(B1084="","",F1084+H1084-I1084)</f>
        <v>0</v>
      </c>
      <c r="K1084" s="34">
        <f>IF(B1084="","",ROUND(E1084-J1084,2))</f>
        <v>0</v>
      </c>
      <c r="L1084" s="35">
        <f>IF(B1084="","",L1083+I1084)</f>
        <v>0</v>
      </c>
      <c r="M1084" s="32">
        <f>IF(B1084="","",IF(AND('Mortgage Calculator'!$D$21/'Mortgage Calculator'!$D$6&gt;0.8,E1084/'Mortgage Calculator'!$D$6&gt;0.78),ROUND('Mortgage Calculator'!$D$21*'Mortgage Calculator'!$D$15/12,2),0))</f>
        <v>0</v>
      </c>
      <c r="N1084" s="36">
        <f>IF(B1084="","",1-K1084/'Mortgage Calculator'!$D$6)</f>
        <v>0</v>
      </c>
    </row>
    <row r="1085" spans="2:14">
      <c r="B1085" s="30">
        <f>IF(B1084="","",IF(K1084&gt;0.005,B1084+1,""))</f>
        <v>0</v>
      </c>
      <c r="C1085" s="31">
        <f>IF(B1085="","",EDATE('Mortgage Calculator'!$D$10,B1085-1))</f>
        <v>0</v>
      </c>
      <c r="D1085" s="30">
        <f>IF(B1085="","",INT((B1085-1)/12)+1)</f>
        <v>0</v>
      </c>
      <c r="E1085" s="32">
        <f>IF(B1085="","",K1084)</f>
        <v>0</v>
      </c>
      <c r="F1085" s="32">
        <f>IF(B1085="","",IF(B1085&gt;='Mortgage Calculator'!$D$22,E1085+I1085,MIN('Mortgage Calculator'!$D$23,E1085+I1085)))</f>
        <v>0</v>
      </c>
      <c r="G1085" s="33"/>
      <c r="H1085" s="32">
        <f>IF(B1085="","",MAX(0,MIN('Mortgage Calculator'!$D$17+N(G1085),E1085+I1085-F1085)))</f>
        <v>0</v>
      </c>
      <c r="I1085" s="32">
        <f>IF(B1085="","",ROUND(E1085*'Mortgage Calculator'!$D$8/12,2))</f>
        <v>0</v>
      </c>
      <c r="J1085" s="32">
        <f>IF(B1085="","",F1085+H1085-I1085)</f>
        <v>0</v>
      </c>
      <c r="K1085" s="34">
        <f>IF(B1085="","",ROUND(E1085-J1085,2))</f>
        <v>0</v>
      </c>
      <c r="L1085" s="35">
        <f>IF(B1085="","",L1084+I1085)</f>
        <v>0</v>
      </c>
      <c r="M1085" s="32">
        <f>IF(B1085="","",IF(AND('Mortgage Calculator'!$D$21/'Mortgage Calculator'!$D$6&gt;0.8,E1085/'Mortgage Calculator'!$D$6&gt;0.78),ROUND('Mortgage Calculator'!$D$21*'Mortgage Calculator'!$D$15/12,2),0))</f>
        <v>0</v>
      </c>
      <c r="N1085" s="36">
        <f>IF(B1085="","",1-K1085/'Mortgage Calculator'!$D$6)</f>
        <v>0</v>
      </c>
    </row>
    <row r="1086" spans="2:14">
      <c r="B1086" s="30">
        <f>IF(B1085="","",IF(K1085&gt;0.005,B1085+1,""))</f>
        <v>0</v>
      </c>
      <c r="C1086" s="31">
        <f>IF(B1086="","",EDATE('Mortgage Calculator'!$D$10,B1086-1))</f>
        <v>0</v>
      </c>
      <c r="D1086" s="30">
        <f>IF(B1086="","",INT((B1086-1)/12)+1)</f>
        <v>0</v>
      </c>
      <c r="E1086" s="32">
        <f>IF(B1086="","",K1085)</f>
        <v>0</v>
      </c>
      <c r="F1086" s="32">
        <f>IF(B1086="","",IF(B1086&gt;='Mortgage Calculator'!$D$22,E1086+I1086,MIN('Mortgage Calculator'!$D$23,E1086+I1086)))</f>
        <v>0</v>
      </c>
      <c r="G1086" s="33"/>
      <c r="H1086" s="32">
        <f>IF(B1086="","",MAX(0,MIN('Mortgage Calculator'!$D$17+N(G1086),E1086+I1086-F1086)))</f>
        <v>0</v>
      </c>
      <c r="I1086" s="32">
        <f>IF(B1086="","",ROUND(E1086*'Mortgage Calculator'!$D$8/12,2))</f>
        <v>0</v>
      </c>
      <c r="J1086" s="32">
        <f>IF(B1086="","",F1086+H1086-I1086)</f>
        <v>0</v>
      </c>
      <c r="K1086" s="34">
        <f>IF(B1086="","",ROUND(E1086-J1086,2))</f>
        <v>0</v>
      </c>
      <c r="L1086" s="35">
        <f>IF(B1086="","",L1085+I1086)</f>
        <v>0</v>
      </c>
      <c r="M1086" s="32">
        <f>IF(B1086="","",IF(AND('Mortgage Calculator'!$D$21/'Mortgage Calculator'!$D$6&gt;0.8,E1086/'Mortgage Calculator'!$D$6&gt;0.78),ROUND('Mortgage Calculator'!$D$21*'Mortgage Calculator'!$D$15/12,2),0))</f>
        <v>0</v>
      </c>
      <c r="N1086" s="36">
        <f>IF(B1086="","",1-K1086/'Mortgage Calculator'!$D$6)</f>
        <v>0</v>
      </c>
    </row>
    <row r="1087" spans="2:14">
      <c r="B1087" s="30">
        <f>IF(B1086="","",IF(K1086&gt;0.005,B1086+1,""))</f>
        <v>0</v>
      </c>
      <c r="C1087" s="31">
        <f>IF(B1087="","",EDATE('Mortgage Calculator'!$D$10,B1087-1))</f>
        <v>0</v>
      </c>
      <c r="D1087" s="30">
        <f>IF(B1087="","",INT((B1087-1)/12)+1)</f>
        <v>0</v>
      </c>
      <c r="E1087" s="32">
        <f>IF(B1087="","",K1086)</f>
        <v>0</v>
      </c>
      <c r="F1087" s="32">
        <f>IF(B1087="","",IF(B1087&gt;='Mortgage Calculator'!$D$22,E1087+I1087,MIN('Mortgage Calculator'!$D$23,E1087+I1087)))</f>
        <v>0</v>
      </c>
      <c r="G1087" s="33"/>
      <c r="H1087" s="32">
        <f>IF(B1087="","",MAX(0,MIN('Mortgage Calculator'!$D$17+N(G1087),E1087+I1087-F1087)))</f>
        <v>0</v>
      </c>
      <c r="I1087" s="32">
        <f>IF(B1087="","",ROUND(E1087*'Mortgage Calculator'!$D$8/12,2))</f>
        <v>0</v>
      </c>
      <c r="J1087" s="32">
        <f>IF(B1087="","",F1087+H1087-I1087)</f>
        <v>0</v>
      </c>
      <c r="K1087" s="34">
        <f>IF(B1087="","",ROUND(E1087-J1087,2))</f>
        <v>0</v>
      </c>
      <c r="L1087" s="35">
        <f>IF(B1087="","",L1086+I1087)</f>
        <v>0</v>
      </c>
      <c r="M1087" s="32">
        <f>IF(B1087="","",IF(AND('Mortgage Calculator'!$D$21/'Mortgage Calculator'!$D$6&gt;0.8,E1087/'Mortgage Calculator'!$D$6&gt;0.78),ROUND('Mortgage Calculator'!$D$21*'Mortgage Calculator'!$D$15/12,2),0))</f>
        <v>0</v>
      </c>
      <c r="N1087" s="36">
        <f>IF(B1087="","",1-K1087/'Mortgage Calculator'!$D$6)</f>
        <v>0</v>
      </c>
    </row>
    <row r="1088" spans="2:14">
      <c r="B1088" s="30">
        <f>IF(B1087="","",IF(K1087&gt;0.005,B1087+1,""))</f>
        <v>0</v>
      </c>
      <c r="C1088" s="31">
        <f>IF(B1088="","",EDATE('Mortgage Calculator'!$D$10,B1088-1))</f>
        <v>0</v>
      </c>
      <c r="D1088" s="30">
        <f>IF(B1088="","",INT((B1088-1)/12)+1)</f>
        <v>0</v>
      </c>
      <c r="E1088" s="32">
        <f>IF(B1088="","",K1087)</f>
        <v>0</v>
      </c>
      <c r="F1088" s="32">
        <f>IF(B1088="","",IF(B1088&gt;='Mortgage Calculator'!$D$22,E1088+I1088,MIN('Mortgage Calculator'!$D$23,E1088+I1088)))</f>
        <v>0</v>
      </c>
      <c r="G1088" s="33"/>
      <c r="H1088" s="32">
        <f>IF(B1088="","",MAX(0,MIN('Mortgage Calculator'!$D$17+N(G1088),E1088+I1088-F1088)))</f>
        <v>0</v>
      </c>
      <c r="I1088" s="32">
        <f>IF(B1088="","",ROUND(E1088*'Mortgage Calculator'!$D$8/12,2))</f>
        <v>0</v>
      </c>
      <c r="J1088" s="32">
        <f>IF(B1088="","",F1088+H1088-I1088)</f>
        <v>0</v>
      </c>
      <c r="K1088" s="34">
        <f>IF(B1088="","",ROUND(E1088-J1088,2))</f>
        <v>0</v>
      </c>
      <c r="L1088" s="35">
        <f>IF(B1088="","",L1087+I1088)</f>
        <v>0</v>
      </c>
      <c r="M1088" s="32">
        <f>IF(B1088="","",IF(AND('Mortgage Calculator'!$D$21/'Mortgage Calculator'!$D$6&gt;0.8,E1088/'Mortgage Calculator'!$D$6&gt;0.78),ROUND('Mortgage Calculator'!$D$21*'Mortgage Calculator'!$D$15/12,2),0))</f>
        <v>0</v>
      </c>
      <c r="N1088" s="36">
        <f>IF(B1088="","",1-K1088/'Mortgage Calculator'!$D$6)</f>
        <v>0</v>
      </c>
    </row>
    <row r="1089" spans="2:14">
      <c r="B1089" s="30">
        <f>IF(B1088="","",IF(K1088&gt;0.005,B1088+1,""))</f>
        <v>0</v>
      </c>
      <c r="C1089" s="31">
        <f>IF(B1089="","",EDATE('Mortgage Calculator'!$D$10,B1089-1))</f>
        <v>0</v>
      </c>
      <c r="D1089" s="30">
        <f>IF(B1089="","",INT((B1089-1)/12)+1)</f>
        <v>0</v>
      </c>
      <c r="E1089" s="32">
        <f>IF(B1089="","",K1088)</f>
        <v>0</v>
      </c>
      <c r="F1089" s="32">
        <f>IF(B1089="","",IF(B1089&gt;='Mortgage Calculator'!$D$22,E1089+I1089,MIN('Mortgage Calculator'!$D$23,E1089+I1089)))</f>
        <v>0</v>
      </c>
      <c r="G1089" s="33"/>
      <c r="H1089" s="32">
        <f>IF(B1089="","",MAX(0,MIN('Mortgage Calculator'!$D$17+N(G1089),E1089+I1089-F1089)))</f>
        <v>0</v>
      </c>
      <c r="I1089" s="32">
        <f>IF(B1089="","",ROUND(E1089*'Mortgage Calculator'!$D$8/12,2))</f>
        <v>0</v>
      </c>
      <c r="J1089" s="32">
        <f>IF(B1089="","",F1089+H1089-I1089)</f>
        <v>0</v>
      </c>
      <c r="K1089" s="34">
        <f>IF(B1089="","",ROUND(E1089-J1089,2))</f>
        <v>0</v>
      </c>
      <c r="L1089" s="35">
        <f>IF(B1089="","",L1088+I1089)</f>
        <v>0</v>
      </c>
      <c r="M1089" s="32">
        <f>IF(B1089="","",IF(AND('Mortgage Calculator'!$D$21/'Mortgage Calculator'!$D$6&gt;0.8,E1089/'Mortgage Calculator'!$D$6&gt;0.78),ROUND('Mortgage Calculator'!$D$21*'Mortgage Calculator'!$D$15/12,2),0))</f>
        <v>0</v>
      </c>
      <c r="N1089" s="36">
        <f>IF(B1089="","",1-K1089/'Mortgage Calculator'!$D$6)</f>
        <v>0</v>
      </c>
    </row>
    <row r="1090" spans="2:14">
      <c r="B1090" s="30">
        <f>IF(B1089="","",IF(K1089&gt;0.005,B1089+1,""))</f>
        <v>0</v>
      </c>
      <c r="C1090" s="31">
        <f>IF(B1090="","",EDATE('Mortgage Calculator'!$D$10,B1090-1))</f>
        <v>0</v>
      </c>
      <c r="D1090" s="30">
        <f>IF(B1090="","",INT((B1090-1)/12)+1)</f>
        <v>0</v>
      </c>
      <c r="E1090" s="32">
        <f>IF(B1090="","",K1089)</f>
        <v>0</v>
      </c>
      <c r="F1090" s="32">
        <f>IF(B1090="","",IF(B1090&gt;='Mortgage Calculator'!$D$22,E1090+I1090,MIN('Mortgage Calculator'!$D$23,E1090+I1090)))</f>
        <v>0</v>
      </c>
      <c r="G1090" s="33"/>
      <c r="H1090" s="32">
        <f>IF(B1090="","",MAX(0,MIN('Mortgage Calculator'!$D$17+N(G1090),E1090+I1090-F1090)))</f>
        <v>0</v>
      </c>
      <c r="I1090" s="32">
        <f>IF(B1090="","",ROUND(E1090*'Mortgage Calculator'!$D$8/12,2))</f>
        <v>0</v>
      </c>
      <c r="J1090" s="32">
        <f>IF(B1090="","",F1090+H1090-I1090)</f>
        <v>0</v>
      </c>
      <c r="K1090" s="34">
        <f>IF(B1090="","",ROUND(E1090-J1090,2))</f>
        <v>0</v>
      </c>
      <c r="L1090" s="35">
        <f>IF(B1090="","",L1089+I1090)</f>
        <v>0</v>
      </c>
      <c r="M1090" s="32">
        <f>IF(B1090="","",IF(AND('Mortgage Calculator'!$D$21/'Mortgage Calculator'!$D$6&gt;0.8,E1090/'Mortgage Calculator'!$D$6&gt;0.78),ROUND('Mortgage Calculator'!$D$21*'Mortgage Calculator'!$D$15/12,2),0))</f>
        <v>0</v>
      </c>
      <c r="N1090" s="36">
        <f>IF(B1090="","",1-K1090/'Mortgage Calculator'!$D$6)</f>
        <v>0</v>
      </c>
    </row>
    <row r="1091" spans="2:14">
      <c r="B1091" s="30">
        <f>IF(B1090="","",IF(K1090&gt;0.005,B1090+1,""))</f>
        <v>0</v>
      </c>
      <c r="C1091" s="31">
        <f>IF(B1091="","",EDATE('Mortgage Calculator'!$D$10,B1091-1))</f>
        <v>0</v>
      </c>
      <c r="D1091" s="30">
        <f>IF(B1091="","",INT((B1091-1)/12)+1)</f>
        <v>0</v>
      </c>
      <c r="E1091" s="32">
        <f>IF(B1091="","",K1090)</f>
        <v>0</v>
      </c>
      <c r="F1091" s="32">
        <f>IF(B1091="","",IF(B1091&gt;='Mortgage Calculator'!$D$22,E1091+I1091,MIN('Mortgage Calculator'!$D$23,E1091+I1091)))</f>
        <v>0</v>
      </c>
      <c r="G1091" s="33"/>
      <c r="H1091" s="32">
        <f>IF(B1091="","",MAX(0,MIN('Mortgage Calculator'!$D$17+N(G1091),E1091+I1091-F1091)))</f>
        <v>0</v>
      </c>
      <c r="I1091" s="32">
        <f>IF(B1091="","",ROUND(E1091*'Mortgage Calculator'!$D$8/12,2))</f>
        <v>0</v>
      </c>
      <c r="J1091" s="32">
        <f>IF(B1091="","",F1091+H1091-I1091)</f>
        <v>0</v>
      </c>
      <c r="K1091" s="34">
        <f>IF(B1091="","",ROUND(E1091-J1091,2))</f>
        <v>0</v>
      </c>
      <c r="L1091" s="35">
        <f>IF(B1091="","",L1090+I1091)</f>
        <v>0</v>
      </c>
      <c r="M1091" s="32">
        <f>IF(B1091="","",IF(AND('Mortgage Calculator'!$D$21/'Mortgage Calculator'!$D$6&gt;0.8,E1091/'Mortgage Calculator'!$D$6&gt;0.78),ROUND('Mortgage Calculator'!$D$21*'Mortgage Calculator'!$D$15/12,2),0))</f>
        <v>0</v>
      </c>
      <c r="N1091" s="36">
        <f>IF(B1091="","",1-K1091/'Mortgage Calculator'!$D$6)</f>
        <v>0</v>
      </c>
    </row>
    <row r="1092" spans="2:14">
      <c r="B1092" s="30">
        <f>IF(B1091="","",IF(K1091&gt;0.005,B1091+1,""))</f>
        <v>0</v>
      </c>
      <c r="C1092" s="31">
        <f>IF(B1092="","",EDATE('Mortgage Calculator'!$D$10,B1092-1))</f>
        <v>0</v>
      </c>
      <c r="D1092" s="30">
        <f>IF(B1092="","",INT((B1092-1)/12)+1)</f>
        <v>0</v>
      </c>
      <c r="E1092" s="32">
        <f>IF(B1092="","",K1091)</f>
        <v>0</v>
      </c>
      <c r="F1092" s="32">
        <f>IF(B1092="","",IF(B1092&gt;='Mortgage Calculator'!$D$22,E1092+I1092,MIN('Mortgage Calculator'!$D$23,E1092+I1092)))</f>
        <v>0</v>
      </c>
      <c r="G1092" s="33"/>
      <c r="H1092" s="32">
        <f>IF(B1092="","",MAX(0,MIN('Mortgage Calculator'!$D$17+N(G1092),E1092+I1092-F1092)))</f>
        <v>0</v>
      </c>
      <c r="I1092" s="32">
        <f>IF(B1092="","",ROUND(E1092*'Mortgage Calculator'!$D$8/12,2))</f>
        <v>0</v>
      </c>
      <c r="J1092" s="32">
        <f>IF(B1092="","",F1092+H1092-I1092)</f>
        <v>0</v>
      </c>
      <c r="K1092" s="34">
        <f>IF(B1092="","",ROUND(E1092-J1092,2))</f>
        <v>0</v>
      </c>
      <c r="L1092" s="35">
        <f>IF(B1092="","",L1091+I1092)</f>
        <v>0</v>
      </c>
      <c r="M1092" s="32">
        <f>IF(B1092="","",IF(AND('Mortgage Calculator'!$D$21/'Mortgage Calculator'!$D$6&gt;0.8,E1092/'Mortgage Calculator'!$D$6&gt;0.78),ROUND('Mortgage Calculator'!$D$21*'Mortgage Calculator'!$D$15/12,2),0))</f>
        <v>0</v>
      </c>
      <c r="N1092" s="36">
        <f>IF(B1092="","",1-K1092/'Mortgage Calculator'!$D$6)</f>
        <v>0</v>
      </c>
    </row>
    <row r="1093" spans="2:14">
      <c r="B1093" s="30">
        <f>IF(B1092="","",IF(K1092&gt;0.005,B1092+1,""))</f>
        <v>0</v>
      </c>
      <c r="C1093" s="31">
        <f>IF(B1093="","",EDATE('Mortgage Calculator'!$D$10,B1093-1))</f>
        <v>0</v>
      </c>
      <c r="D1093" s="30">
        <f>IF(B1093="","",INT((B1093-1)/12)+1)</f>
        <v>0</v>
      </c>
      <c r="E1093" s="32">
        <f>IF(B1093="","",K1092)</f>
        <v>0</v>
      </c>
      <c r="F1093" s="32">
        <f>IF(B1093="","",IF(B1093&gt;='Mortgage Calculator'!$D$22,E1093+I1093,MIN('Mortgage Calculator'!$D$23,E1093+I1093)))</f>
        <v>0</v>
      </c>
      <c r="G1093" s="33"/>
      <c r="H1093" s="32">
        <f>IF(B1093="","",MAX(0,MIN('Mortgage Calculator'!$D$17+N(G1093),E1093+I1093-F1093)))</f>
        <v>0</v>
      </c>
      <c r="I1093" s="32">
        <f>IF(B1093="","",ROUND(E1093*'Mortgage Calculator'!$D$8/12,2))</f>
        <v>0</v>
      </c>
      <c r="J1093" s="32">
        <f>IF(B1093="","",F1093+H1093-I1093)</f>
        <v>0</v>
      </c>
      <c r="K1093" s="34">
        <f>IF(B1093="","",ROUND(E1093-J1093,2))</f>
        <v>0</v>
      </c>
      <c r="L1093" s="35">
        <f>IF(B1093="","",L1092+I1093)</f>
        <v>0</v>
      </c>
      <c r="M1093" s="32">
        <f>IF(B1093="","",IF(AND('Mortgage Calculator'!$D$21/'Mortgage Calculator'!$D$6&gt;0.8,E1093/'Mortgage Calculator'!$D$6&gt;0.78),ROUND('Mortgage Calculator'!$D$21*'Mortgage Calculator'!$D$15/12,2),0))</f>
        <v>0</v>
      </c>
      <c r="N1093" s="36">
        <f>IF(B1093="","",1-K1093/'Mortgage Calculator'!$D$6)</f>
        <v>0</v>
      </c>
    </row>
    <row r="1094" spans="2:14">
      <c r="B1094" s="30">
        <f>IF(B1093="","",IF(K1093&gt;0.005,B1093+1,""))</f>
        <v>0</v>
      </c>
      <c r="C1094" s="31">
        <f>IF(B1094="","",EDATE('Mortgage Calculator'!$D$10,B1094-1))</f>
        <v>0</v>
      </c>
      <c r="D1094" s="30">
        <f>IF(B1094="","",INT((B1094-1)/12)+1)</f>
        <v>0</v>
      </c>
      <c r="E1094" s="32">
        <f>IF(B1094="","",K1093)</f>
        <v>0</v>
      </c>
      <c r="F1094" s="32">
        <f>IF(B1094="","",IF(B1094&gt;='Mortgage Calculator'!$D$22,E1094+I1094,MIN('Mortgage Calculator'!$D$23,E1094+I1094)))</f>
        <v>0</v>
      </c>
      <c r="G1094" s="33"/>
      <c r="H1094" s="32">
        <f>IF(B1094="","",MAX(0,MIN('Mortgage Calculator'!$D$17+N(G1094),E1094+I1094-F1094)))</f>
        <v>0</v>
      </c>
      <c r="I1094" s="32">
        <f>IF(B1094="","",ROUND(E1094*'Mortgage Calculator'!$D$8/12,2))</f>
        <v>0</v>
      </c>
      <c r="J1094" s="32">
        <f>IF(B1094="","",F1094+H1094-I1094)</f>
        <v>0</v>
      </c>
      <c r="K1094" s="34">
        <f>IF(B1094="","",ROUND(E1094-J1094,2))</f>
        <v>0</v>
      </c>
      <c r="L1094" s="35">
        <f>IF(B1094="","",L1093+I1094)</f>
        <v>0</v>
      </c>
      <c r="M1094" s="32">
        <f>IF(B1094="","",IF(AND('Mortgage Calculator'!$D$21/'Mortgage Calculator'!$D$6&gt;0.8,E1094/'Mortgage Calculator'!$D$6&gt;0.78),ROUND('Mortgage Calculator'!$D$21*'Mortgage Calculator'!$D$15/12,2),0))</f>
        <v>0</v>
      </c>
      <c r="N1094" s="36">
        <f>IF(B1094="","",1-K1094/'Mortgage Calculator'!$D$6)</f>
        <v>0</v>
      </c>
    </row>
    <row r="1095" spans="2:14">
      <c r="B1095" s="30">
        <f>IF(B1094="","",IF(K1094&gt;0.005,B1094+1,""))</f>
        <v>0</v>
      </c>
      <c r="C1095" s="31">
        <f>IF(B1095="","",EDATE('Mortgage Calculator'!$D$10,B1095-1))</f>
        <v>0</v>
      </c>
      <c r="D1095" s="30">
        <f>IF(B1095="","",INT((B1095-1)/12)+1)</f>
        <v>0</v>
      </c>
      <c r="E1095" s="32">
        <f>IF(B1095="","",K1094)</f>
        <v>0</v>
      </c>
      <c r="F1095" s="32">
        <f>IF(B1095="","",IF(B1095&gt;='Mortgage Calculator'!$D$22,E1095+I1095,MIN('Mortgage Calculator'!$D$23,E1095+I1095)))</f>
        <v>0</v>
      </c>
      <c r="G1095" s="33"/>
      <c r="H1095" s="32">
        <f>IF(B1095="","",MAX(0,MIN('Mortgage Calculator'!$D$17+N(G1095),E1095+I1095-F1095)))</f>
        <v>0</v>
      </c>
      <c r="I1095" s="32">
        <f>IF(B1095="","",ROUND(E1095*'Mortgage Calculator'!$D$8/12,2))</f>
        <v>0</v>
      </c>
      <c r="J1095" s="32">
        <f>IF(B1095="","",F1095+H1095-I1095)</f>
        <v>0</v>
      </c>
      <c r="K1095" s="34">
        <f>IF(B1095="","",ROUND(E1095-J1095,2))</f>
        <v>0</v>
      </c>
      <c r="L1095" s="35">
        <f>IF(B1095="","",L1094+I1095)</f>
        <v>0</v>
      </c>
      <c r="M1095" s="32">
        <f>IF(B1095="","",IF(AND('Mortgage Calculator'!$D$21/'Mortgage Calculator'!$D$6&gt;0.8,E1095/'Mortgage Calculator'!$D$6&gt;0.78),ROUND('Mortgage Calculator'!$D$21*'Mortgage Calculator'!$D$15/12,2),0))</f>
        <v>0</v>
      </c>
      <c r="N1095" s="36">
        <f>IF(B1095="","",1-K1095/'Mortgage Calculator'!$D$6)</f>
        <v>0</v>
      </c>
    </row>
    <row r="1096" spans="2:14">
      <c r="B1096" s="30">
        <f>IF(B1095="","",IF(K1095&gt;0.005,B1095+1,""))</f>
        <v>0</v>
      </c>
      <c r="C1096" s="31">
        <f>IF(B1096="","",EDATE('Mortgage Calculator'!$D$10,B1096-1))</f>
        <v>0</v>
      </c>
      <c r="D1096" s="30">
        <f>IF(B1096="","",INT((B1096-1)/12)+1)</f>
        <v>0</v>
      </c>
      <c r="E1096" s="32">
        <f>IF(B1096="","",K1095)</f>
        <v>0</v>
      </c>
      <c r="F1096" s="32">
        <f>IF(B1096="","",IF(B1096&gt;='Mortgage Calculator'!$D$22,E1096+I1096,MIN('Mortgage Calculator'!$D$23,E1096+I1096)))</f>
        <v>0</v>
      </c>
      <c r="G1096" s="33"/>
      <c r="H1096" s="32">
        <f>IF(B1096="","",MAX(0,MIN('Mortgage Calculator'!$D$17+N(G1096),E1096+I1096-F1096)))</f>
        <v>0</v>
      </c>
      <c r="I1096" s="32">
        <f>IF(B1096="","",ROUND(E1096*'Mortgage Calculator'!$D$8/12,2))</f>
        <v>0</v>
      </c>
      <c r="J1096" s="32">
        <f>IF(B1096="","",F1096+H1096-I1096)</f>
        <v>0</v>
      </c>
      <c r="K1096" s="34">
        <f>IF(B1096="","",ROUND(E1096-J1096,2))</f>
        <v>0</v>
      </c>
      <c r="L1096" s="35">
        <f>IF(B1096="","",L1095+I1096)</f>
        <v>0</v>
      </c>
      <c r="M1096" s="32">
        <f>IF(B1096="","",IF(AND('Mortgage Calculator'!$D$21/'Mortgage Calculator'!$D$6&gt;0.8,E1096/'Mortgage Calculator'!$D$6&gt;0.78),ROUND('Mortgage Calculator'!$D$21*'Mortgage Calculator'!$D$15/12,2),0))</f>
        <v>0</v>
      </c>
      <c r="N1096" s="36">
        <f>IF(B1096="","",1-K1096/'Mortgage Calculator'!$D$6)</f>
        <v>0</v>
      </c>
    </row>
    <row r="1097" spans="2:14">
      <c r="B1097" s="30">
        <f>IF(B1096="","",IF(K1096&gt;0.005,B1096+1,""))</f>
        <v>0</v>
      </c>
      <c r="C1097" s="31">
        <f>IF(B1097="","",EDATE('Mortgage Calculator'!$D$10,B1097-1))</f>
        <v>0</v>
      </c>
      <c r="D1097" s="30">
        <f>IF(B1097="","",INT((B1097-1)/12)+1)</f>
        <v>0</v>
      </c>
      <c r="E1097" s="32">
        <f>IF(B1097="","",K1096)</f>
        <v>0</v>
      </c>
      <c r="F1097" s="32">
        <f>IF(B1097="","",IF(B1097&gt;='Mortgage Calculator'!$D$22,E1097+I1097,MIN('Mortgage Calculator'!$D$23,E1097+I1097)))</f>
        <v>0</v>
      </c>
      <c r="G1097" s="33"/>
      <c r="H1097" s="32">
        <f>IF(B1097="","",MAX(0,MIN('Mortgage Calculator'!$D$17+N(G1097),E1097+I1097-F1097)))</f>
        <v>0</v>
      </c>
      <c r="I1097" s="32">
        <f>IF(B1097="","",ROUND(E1097*'Mortgage Calculator'!$D$8/12,2))</f>
        <v>0</v>
      </c>
      <c r="J1097" s="32">
        <f>IF(B1097="","",F1097+H1097-I1097)</f>
        <v>0</v>
      </c>
      <c r="K1097" s="34">
        <f>IF(B1097="","",ROUND(E1097-J1097,2))</f>
        <v>0</v>
      </c>
      <c r="L1097" s="35">
        <f>IF(B1097="","",L1096+I1097)</f>
        <v>0</v>
      </c>
      <c r="M1097" s="32">
        <f>IF(B1097="","",IF(AND('Mortgage Calculator'!$D$21/'Mortgage Calculator'!$D$6&gt;0.8,E1097/'Mortgage Calculator'!$D$6&gt;0.78),ROUND('Mortgage Calculator'!$D$21*'Mortgage Calculator'!$D$15/12,2),0))</f>
        <v>0</v>
      </c>
      <c r="N1097" s="36">
        <f>IF(B1097="","",1-K1097/'Mortgage Calculator'!$D$6)</f>
        <v>0</v>
      </c>
    </row>
    <row r="1098" spans="2:14">
      <c r="B1098" s="30">
        <f>IF(B1097="","",IF(K1097&gt;0.005,B1097+1,""))</f>
        <v>0</v>
      </c>
      <c r="C1098" s="31">
        <f>IF(B1098="","",EDATE('Mortgage Calculator'!$D$10,B1098-1))</f>
        <v>0</v>
      </c>
      <c r="D1098" s="30">
        <f>IF(B1098="","",INT((B1098-1)/12)+1)</f>
        <v>0</v>
      </c>
      <c r="E1098" s="32">
        <f>IF(B1098="","",K1097)</f>
        <v>0</v>
      </c>
      <c r="F1098" s="32">
        <f>IF(B1098="","",IF(B1098&gt;='Mortgage Calculator'!$D$22,E1098+I1098,MIN('Mortgage Calculator'!$D$23,E1098+I1098)))</f>
        <v>0</v>
      </c>
      <c r="G1098" s="33"/>
      <c r="H1098" s="32">
        <f>IF(B1098="","",MAX(0,MIN('Mortgage Calculator'!$D$17+N(G1098),E1098+I1098-F1098)))</f>
        <v>0</v>
      </c>
      <c r="I1098" s="32">
        <f>IF(B1098="","",ROUND(E1098*'Mortgage Calculator'!$D$8/12,2))</f>
        <v>0</v>
      </c>
      <c r="J1098" s="32">
        <f>IF(B1098="","",F1098+H1098-I1098)</f>
        <v>0</v>
      </c>
      <c r="K1098" s="34">
        <f>IF(B1098="","",ROUND(E1098-J1098,2))</f>
        <v>0</v>
      </c>
      <c r="L1098" s="35">
        <f>IF(B1098="","",L1097+I1098)</f>
        <v>0</v>
      </c>
      <c r="M1098" s="32">
        <f>IF(B1098="","",IF(AND('Mortgage Calculator'!$D$21/'Mortgage Calculator'!$D$6&gt;0.8,E1098/'Mortgage Calculator'!$D$6&gt;0.78),ROUND('Mortgage Calculator'!$D$21*'Mortgage Calculator'!$D$15/12,2),0))</f>
        <v>0</v>
      </c>
      <c r="N1098" s="36">
        <f>IF(B1098="","",1-K1098/'Mortgage Calculator'!$D$6)</f>
        <v>0</v>
      </c>
    </row>
    <row r="1099" spans="2:14">
      <c r="B1099" s="30">
        <f>IF(B1098="","",IF(K1098&gt;0.005,B1098+1,""))</f>
        <v>0</v>
      </c>
      <c r="C1099" s="31">
        <f>IF(B1099="","",EDATE('Mortgage Calculator'!$D$10,B1099-1))</f>
        <v>0</v>
      </c>
      <c r="D1099" s="30">
        <f>IF(B1099="","",INT((B1099-1)/12)+1)</f>
        <v>0</v>
      </c>
      <c r="E1099" s="32">
        <f>IF(B1099="","",K1098)</f>
        <v>0</v>
      </c>
      <c r="F1099" s="32">
        <f>IF(B1099="","",IF(B1099&gt;='Mortgage Calculator'!$D$22,E1099+I1099,MIN('Mortgage Calculator'!$D$23,E1099+I1099)))</f>
        <v>0</v>
      </c>
      <c r="G1099" s="33"/>
      <c r="H1099" s="32">
        <f>IF(B1099="","",MAX(0,MIN('Mortgage Calculator'!$D$17+N(G1099),E1099+I1099-F1099)))</f>
        <v>0</v>
      </c>
      <c r="I1099" s="32">
        <f>IF(B1099="","",ROUND(E1099*'Mortgage Calculator'!$D$8/12,2))</f>
        <v>0</v>
      </c>
      <c r="J1099" s="32">
        <f>IF(B1099="","",F1099+H1099-I1099)</f>
        <v>0</v>
      </c>
      <c r="K1099" s="34">
        <f>IF(B1099="","",ROUND(E1099-J1099,2))</f>
        <v>0</v>
      </c>
      <c r="L1099" s="35">
        <f>IF(B1099="","",L1098+I1099)</f>
        <v>0</v>
      </c>
      <c r="M1099" s="32">
        <f>IF(B1099="","",IF(AND('Mortgage Calculator'!$D$21/'Mortgage Calculator'!$D$6&gt;0.8,E1099/'Mortgage Calculator'!$D$6&gt;0.78),ROUND('Mortgage Calculator'!$D$21*'Mortgage Calculator'!$D$15/12,2),0))</f>
        <v>0</v>
      </c>
      <c r="N1099" s="36">
        <f>IF(B1099="","",1-K1099/'Mortgage Calculator'!$D$6)</f>
        <v>0</v>
      </c>
    </row>
    <row r="1100" spans="2:14">
      <c r="B1100" s="30">
        <f>IF(B1099="","",IF(K1099&gt;0.005,B1099+1,""))</f>
        <v>0</v>
      </c>
      <c r="C1100" s="31">
        <f>IF(B1100="","",EDATE('Mortgage Calculator'!$D$10,B1100-1))</f>
        <v>0</v>
      </c>
      <c r="D1100" s="30">
        <f>IF(B1100="","",INT((B1100-1)/12)+1)</f>
        <v>0</v>
      </c>
      <c r="E1100" s="32">
        <f>IF(B1100="","",K1099)</f>
        <v>0</v>
      </c>
      <c r="F1100" s="32">
        <f>IF(B1100="","",IF(B1100&gt;='Mortgage Calculator'!$D$22,E1100+I1100,MIN('Mortgage Calculator'!$D$23,E1100+I1100)))</f>
        <v>0</v>
      </c>
      <c r="G1100" s="33"/>
      <c r="H1100" s="32">
        <f>IF(B1100="","",MAX(0,MIN('Mortgage Calculator'!$D$17+N(G1100),E1100+I1100-F1100)))</f>
        <v>0</v>
      </c>
      <c r="I1100" s="32">
        <f>IF(B1100="","",ROUND(E1100*'Mortgage Calculator'!$D$8/12,2))</f>
        <v>0</v>
      </c>
      <c r="J1100" s="32">
        <f>IF(B1100="","",F1100+H1100-I1100)</f>
        <v>0</v>
      </c>
      <c r="K1100" s="34">
        <f>IF(B1100="","",ROUND(E1100-J1100,2))</f>
        <v>0</v>
      </c>
      <c r="L1100" s="35">
        <f>IF(B1100="","",L1099+I1100)</f>
        <v>0</v>
      </c>
      <c r="M1100" s="32">
        <f>IF(B1100="","",IF(AND('Mortgage Calculator'!$D$21/'Mortgage Calculator'!$D$6&gt;0.8,E1100/'Mortgage Calculator'!$D$6&gt;0.78),ROUND('Mortgage Calculator'!$D$21*'Mortgage Calculator'!$D$15/12,2),0))</f>
        <v>0</v>
      </c>
      <c r="N1100" s="36">
        <f>IF(B1100="","",1-K1100/'Mortgage Calculator'!$D$6)</f>
        <v>0</v>
      </c>
    </row>
    <row r="1101" spans="2:14">
      <c r="B1101" s="30">
        <f>IF(B1100="","",IF(K1100&gt;0.005,B1100+1,""))</f>
        <v>0</v>
      </c>
      <c r="C1101" s="31">
        <f>IF(B1101="","",EDATE('Mortgage Calculator'!$D$10,B1101-1))</f>
        <v>0</v>
      </c>
      <c r="D1101" s="30">
        <f>IF(B1101="","",INT((B1101-1)/12)+1)</f>
        <v>0</v>
      </c>
      <c r="E1101" s="32">
        <f>IF(B1101="","",K1100)</f>
        <v>0</v>
      </c>
      <c r="F1101" s="32">
        <f>IF(B1101="","",IF(B1101&gt;='Mortgage Calculator'!$D$22,E1101+I1101,MIN('Mortgage Calculator'!$D$23,E1101+I1101)))</f>
        <v>0</v>
      </c>
      <c r="G1101" s="33"/>
      <c r="H1101" s="32">
        <f>IF(B1101="","",MAX(0,MIN('Mortgage Calculator'!$D$17+N(G1101),E1101+I1101-F1101)))</f>
        <v>0</v>
      </c>
      <c r="I1101" s="32">
        <f>IF(B1101="","",ROUND(E1101*'Mortgage Calculator'!$D$8/12,2))</f>
        <v>0</v>
      </c>
      <c r="J1101" s="32">
        <f>IF(B1101="","",F1101+H1101-I1101)</f>
        <v>0</v>
      </c>
      <c r="K1101" s="34">
        <f>IF(B1101="","",ROUND(E1101-J1101,2))</f>
        <v>0</v>
      </c>
      <c r="L1101" s="35">
        <f>IF(B1101="","",L1100+I1101)</f>
        <v>0</v>
      </c>
      <c r="M1101" s="32">
        <f>IF(B1101="","",IF(AND('Mortgage Calculator'!$D$21/'Mortgage Calculator'!$D$6&gt;0.8,E1101/'Mortgage Calculator'!$D$6&gt;0.78),ROUND('Mortgage Calculator'!$D$21*'Mortgage Calculator'!$D$15/12,2),0))</f>
        <v>0</v>
      </c>
      <c r="N1101" s="36">
        <f>IF(B1101="","",1-K1101/'Mortgage Calculator'!$D$6)</f>
        <v>0</v>
      </c>
    </row>
    <row r="1102" spans="2:14">
      <c r="B1102" s="30">
        <f>IF(B1101="","",IF(K1101&gt;0.005,B1101+1,""))</f>
        <v>0</v>
      </c>
      <c r="C1102" s="31">
        <f>IF(B1102="","",EDATE('Mortgage Calculator'!$D$10,B1102-1))</f>
        <v>0</v>
      </c>
      <c r="D1102" s="30">
        <f>IF(B1102="","",INT((B1102-1)/12)+1)</f>
        <v>0</v>
      </c>
      <c r="E1102" s="32">
        <f>IF(B1102="","",K1101)</f>
        <v>0</v>
      </c>
      <c r="F1102" s="32">
        <f>IF(B1102="","",IF(B1102&gt;='Mortgage Calculator'!$D$22,E1102+I1102,MIN('Mortgage Calculator'!$D$23,E1102+I1102)))</f>
        <v>0</v>
      </c>
      <c r="G1102" s="33"/>
      <c r="H1102" s="32">
        <f>IF(B1102="","",MAX(0,MIN('Mortgage Calculator'!$D$17+N(G1102),E1102+I1102-F1102)))</f>
        <v>0</v>
      </c>
      <c r="I1102" s="32">
        <f>IF(B1102="","",ROUND(E1102*'Mortgage Calculator'!$D$8/12,2))</f>
        <v>0</v>
      </c>
      <c r="J1102" s="32">
        <f>IF(B1102="","",F1102+H1102-I1102)</f>
        <v>0</v>
      </c>
      <c r="K1102" s="34">
        <f>IF(B1102="","",ROUND(E1102-J1102,2))</f>
        <v>0</v>
      </c>
      <c r="L1102" s="35">
        <f>IF(B1102="","",L1101+I1102)</f>
        <v>0</v>
      </c>
      <c r="M1102" s="32">
        <f>IF(B1102="","",IF(AND('Mortgage Calculator'!$D$21/'Mortgage Calculator'!$D$6&gt;0.8,E1102/'Mortgage Calculator'!$D$6&gt;0.78),ROUND('Mortgage Calculator'!$D$21*'Mortgage Calculator'!$D$15/12,2),0))</f>
        <v>0</v>
      </c>
      <c r="N1102" s="36">
        <f>IF(B1102="","",1-K1102/'Mortgage Calculator'!$D$6)</f>
        <v>0</v>
      </c>
    </row>
    <row r="1103" spans="2:14">
      <c r="B1103" s="30">
        <f>IF(B1102="","",IF(K1102&gt;0.005,B1102+1,""))</f>
        <v>0</v>
      </c>
      <c r="C1103" s="31">
        <f>IF(B1103="","",EDATE('Mortgage Calculator'!$D$10,B1103-1))</f>
        <v>0</v>
      </c>
      <c r="D1103" s="30">
        <f>IF(B1103="","",INT((B1103-1)/12)+1)</f>
        <v>0</v>
      </c>
      <c r="E1103" s="32">
        <f>IF(B1103="","",K1102)</f>
        <v>0</v>
      </c>
      <c r="F1103" s="32">
        <f>IF(B1103="","",IF(B1103&gt;='Mortgage Calculator'!$D$22,E1103+I1103,MIN('Mortgage Calculator'!$D$23,E1103+I1103)))</f>
        <v>0</v>
      </c>
      <c r="G1103" s="33"/>
      <c r="H1103" s="32">
        <f>IF(B1103="","",MAX(0,MIN('Mortgage Calculator'!$D$17+N(G1103),E1103+I1103-F1103)))</f>
        <v>0</v>
      </c>
      <c r="I1103" s="32">
        <f>IF(B1103="","",ROUND(E1103*'Mortgage Calculator'!$D$8/12,2))</f>
        <v>0</v>
      </c>
      <c r="J1103" s="32">
        <f>IF(B1103="","",F1103+H1103-I1103)</f>
        <v>0</v>
      </c>
      <c r="K1103" s="34">
        <f>IF(B1103="","",ROUND(E1103-J1103,2))</f>
        <v>0</v>
      </c>
      <c r="L1103" s="35">
        <f>IF(B1103="","",L1102+I1103)</f>
        <v>0</v>
      </c>
      <c r="M1103" s="32">
        <f>IF(B1103="","",IF(AND('Mortgage Calculator'!$D$21/'Mortgage Calculator'!$D$6&gt;0.8,E1103/'Mortgage Calculator'!$D$6&gt;0.78),ROUND('Mortgage Calculator'!$D$21*'Mortgage Calculator'!$D$15/12,2),0))</f>
        <v>0</v>
      </c>
      <c r="N1103" s="36">
        <f>IF(B1103="","",1-K1103/'Mortgage Calculator'!$D$6)</f>
        <v>0</v>
      </c>
    </row>
    <row r="1104" spans="2:14">
      <c r="B1104" s="30">
        <f>IF(B1103="","",IF(K1103&gt;0.005,B1103+1,""))</f>
        <v>0</v>
      </c>
      <c r="C1104" s="31">
        <f>IF(B1104="","",EDATE('Mortgage Calculator'!$D$10,B1104-1))</f>
        <v>0</v>
      </c>
      <c r="D1104" s="30">
        <f>IF(B1104="","",INT((B1104-1)/12)+1)</f>
        <v>0</v>
      </c>
      <c r="E1104" s="32">
        <f>IF(B1104="","",K1103)</f>
        <v>0</v>
      </c>
      <c r="F1104" s="32">
        <f>IF(B1104="","",IF(B1104&gt;='Mortgage Calculator'!$D$22,E1104+I1104,MIN('Mortgage Calculator'!$D$23,E1104+I1104)))</f>
        <v>0</v>
      </c>
      <c r="G1104" s="33"/>
      <c r="H1104" s="32">
        <f>IF(B1104="","",MAX(0,MIN('Mortgage Calculator'!$D$17+N(G1104),E1104+I1104-F1104)))</f>
        <v>0</v>
      </c>
      <c r="I1104" s="32">
        <f>IF(B1104="","",ROUND(E1104*'Mortgage Calculator'!$D$8/12,2))</f>
        <v>0</v>
      </c>
      <c r="J1104" s="32">
        <f>IF(B1104="","",F1104+H1104-I1104)</f>
        <v>0</v>
      </c>
      <c r="K1104" s="34">
        <f>IF(B1104="","",ROUND(E1104-J1104,2))</f>
        <v>0</v>
      </c>
      <c r="L1104" s="35">
        <f>IF(B1104="","",L1103+I1104)</f>
        <v>0</v>
      </c>
      <c r="M1104" s="32">
        <f>IF(B1104="","",IF(AND('Mortgage Calculator'!$D$21/'Mortgage Calculator'!$D$6&gt;0.8,E1104/'Mortgage Calculator'!$D$6&gt;0.78),ROUND('Mortgage Calculator'!$D$21*'Mortgage Calculator'!$D$15/12,2),0))</f>
        <v>0</v>
      </c>
      <c r="N1104" s="36">
        <f>IF(B1104="","",1-K1104/'Mortgage Calculator'!$D$6)</f>
        <v>0</v>
      </c>
    </row>
    <row r="1105" spans="2:14">
      <c r="B1105" s="30">
        <f>IF(B1104="","",IF(K1104&gt;0.005,B1104+1,""))</f>
        <v>0</v>
      </c>
      <c r="C1105" s="31">
        <f>IF(B1105="","",EDATE('Mortgage Calculator'!$D$10,B1105-1))</f>
        <v>0</v>
      </c>
      <c r="D1105" s="30">
        <f>IF(B1105="","",INT((B1105-1)/12)+1)</f>
        <v>0</v>
      </c>
      <c r="E1105" s="32">
        <f>IF(B1105="","",K1104)</f>
        <v>0</v>
      </c>
      <c r="F1105" s="32">
        <f>IF(B1105="","",IF(B1105&gt;='Mortgage Calculator'!$D$22,E1105+I1105,MIN('Mortgage Calculator'!$D$23,E1105+I1105)))</f>
        <v>0</v>
      </c>
      <c r="G1105" s="33"/>
      <c r="H1105" s="32">
        <f>IF(B1105="","",MAX(0,MIN('Mortgage Calculator'!$D$17+N(G1105),E1105+I1105-F1105)))</f>
        <v>0</v>
      </c>
      <c r="I1105" s="32">
        <f>IF(B1105="","",ROUND(E1105*'Mortgage Calculator'!$D$8/12,2))</f>
        <v>0</v>
      </c>
      <c r="J1105" s="32">
        <f>IF(B1105="","",F1105+H1105-I1105)</f>
        <v>0</v>
      </c>
      <c r="K1105" s="34">
        <f>IF(B1105="","",ROUND(E1105-J1105,2))</f>
        <v>0</v>
      </c>
      <c r="L1105" s="35">
        <f>IF(B1105="","",L1104+I1105)</f>
        <v>0</v>
      </c>
      <c r="M1105" s="32">
        <f>IF(B1105="","",IF(AND('Mortgage Calculator'!$D$21/'Mortgage Calculator'!$D$6&gt;0.8,E1105/'Mortgage Calculator'!$D$6&gt;0.78),ROUND('Mortgage Calculator'!$D$21*'Mortgage Calculator'!$D$15/12,2),0))</f>
        <v>0</v>
      </c>
      <c r="N1105" s="36">
        <f>IF(B1105="","",1-K1105/'Mortgage Calculator'!$D$6)</f>
        <v>0</v>
      </c>
    </row>
    <row r="1106" spans="2:14">
      <c r="B1106" s="30">
        <f>IF(B1105="","",IF(K1105&gt;0.005,B1105+1,""))</f>
        <v>0</v>
      </c>
      <c r="C1106" s="31">
        <f>IF(B1106="","",EDATE('Mortgage Calculator'!$D$10,B1106-1))</f>
        <v>0</v>
      </c>
      <c r="D1106" s="30">
        <f>IF(B1106="","",INT((B1106-1)/12)+1)</f>
        <v>0</v>
      </c>
      <c r="E1106" s="32">
        <f>IF(B1106="","",K1105)</f>
        <v>0</v>
      </c>
      <c r="F1106" s="32">
        <f>IF(B1106="","",IF(B1106&gt;='Mortgage Calculator'!$D$22,E1106+I1106,MIN('Mortgage Calculator'!$D$23,E1106+I1106)))</f>
        <v>0</v>
      </c>
      <c r="G1106" s="33"/>
      <c r="H1106" s="32">
        <f>IF(B1106="","",MAX(0,MIN('Mortgage Calculator'!$D$17+N(G1106),E1106+I1106-F1106)))</f>
        <v>0</v>
      </c>
      <c r="I1106" s="32">
        <f>IF(B1106="","",ROUND(E1106*'Mortgage Calculator'!$D$8/12,2))</f>
        <v>0</v>
      </c>
      <c r="J1106" s="32">
        <f>IF(B1106="","",F1106+H1106-I1106)</f>
        <v>0</v>
      </c>
      <c r="K1106" s="34">
        <f>IF(B1106="","",ROUND(E1106-J1106,2))</f>
        <v>0</v>
      </c>
      <c r="L1106" s="35">
        <f>IF(B1106="","",L1105+I1106)</f>
        <v>0</v>
      </c>
      <c r="M1106" s="32">
        <f>IF(B1106="","",IF(AND('Mortgage Calculator'!$D$21/'Mortgage Calculator'!$D$6&gt;0.8,E1106/'Mortgage Calculator'!$D$6&gt;0.78),ROUND('Mortgage Calculator'!$D$21*'Mortgage Calculator'!$D$15/12,2),0))</f>
        <v>0</v>
      </c>
      <c r="N1106" s="36">
        <f>IF(B1106="","",1-K1106/'Mortgage Calculator'!$D$6)</f>
        <v>0</v>
      </c>
    </row>
    <row r="1107" spans="2:14">
      <c r="B1107" s="30">
        <f>IF(B1106="","",IF(K1106&gt;0.005,B1106+1,""))</f>
        <v>0</v>
      </c>
      <c r="C1107" s="31">
        <f>IF(B1107="","",EDATE('Mortgage Calculator'!$D$10,B1107-1))</f>
        <v>0</v>
      </c>
      <c r="D1107" s="30">
        <f>IF(B1107="","",INT((B1107-1)/12)+1)</f>
        <v>0</v>
      </c>
      <c r="E1107" s="32">
        <f>IF(B1107="","",K1106)</f>
        <v>0</v>
      </c>
      <c r="F1107" s="32">
        <f>IF(B1107="","",IF(B1107&gt;='Mortgage Calculator'!$D$22,E1107+I1107,MIN('Mortgage Calculator'!$D$23,E1107+I1107)))</f>
        <v>0</v>
      </c>
      <c r="G1107" s="33"/>
      <c r="H1107" s="32">
        <f>IF(B1107="","",MAX(0,MIN('Mortgage Calculator'!$D$17+N(G1107),E1107+I1107-F1107)))</f>
        <v>0</v>
      </c>
      <c r="I1107" s="32">
        <f>IF(B1107="","",ROUND(E1107*'Mortgage Calculator'!$D$8/12,2))</f>
        <v>0</v>
      </c>
      <c r="J1107" s="32">
        <f>IF(B1107="","",F1107+H1107-I1107)</f>
        <v>0</v>
      </c>
      <c r="K1107" s="34">
        <f>IF(B1107="","",ROUND(E1107-J1107,2))</f>
        <v>0</v>
      </c>
      <c r="L1107" s="35">
        <f>IF(B1107="","",L1106+I1107)</f>
        <v>0</v>
      </c>
      <c r="M1107" s="32">
        <f>IF(B1107="","",IF(AND('Mortgage Calculator'!$D$21/'Mortgage Calculator'!$D$6&gt;0.8,E1107/'Mortgage Calculator'!$D$6&gt;0.78),ROUND('Mortgage Calculator'!$D$21*'Mortgage Calculator'!$D$15/12,2),0))</f>
        <v>0</v>
      </c>
      <c r="N1107" s="36">
        <f>IF(B1107="","",1-K1107/'Mortgage Calculator'!$D$6)</f>
        <v>0</v>
      </c>
    </row>
    <row r="1108" spans="2:14">
      <c r="B1108" s="30">
        <f>IF(B1107="","",IF(K1107&gt;0.005,B1107+1,""))</f>
        <v>0</v>
      </c>
      <c r="C1108" s="31">
        <f>IF(B1108="","",EDATE('Mortgage Calculator'!$D$10,B1108-1))</f>
        <v>0</v>
      </c>
      <c r="D1108" s="30">
        <f>IF(B1108="","",INT((B1108-1)/12)+1)</f>
        <v>0</v>
      </c>
      <c r="E1108" s="32">
        <f>IF(B1108="","",K1107)</f>
        <v>0</v>
      </c>
      <c r="F1108" s="32">
        <f>IF(B1108="","",IF(B1108&gt;='Mortgage Calculator'!$D$22,E1108+I1108,MIN('Mortgage Calculator'!$D$23,E1108+I1108)))</f>
        <v>0</v>
      </c>
      <c r="G1108" s="33"/>
      <c r="H1108" s="32">
        <f>IF(B1108="","",MAX(0,MIN('Mortgage Calculator'!$D$17+N(G1108),E1108+I1108-F1108)))</f>
        <v>0</v>
      </c>
      <c r="I1108" s="32">
        <f>IF(B1108="","",ROUND(E1108*'Mortgage Calculator'!$D$8/12,2))</f>
        <v>0</v>
      </c>
      <c r="J1108" s="32">
        <f>IF(B1108="","",F1108+H1108-I1108)</f>
        <v>0</v>
      </c>
      <c r="K1108" s="34">
        <f>IF(B1108="","",ROUND(E1108-J1108,2))</f>
        <v>0</v>
      </c>
      <c r="L1108" s="35">
        <f>IF(B1108="","",L1107+I1108)</f>
        <v>0</v>
      </c>
      <c r="M1108" s="32">
        <f>IF(B1108="","",IF(AND('Mortgage Calculator'!$D$21/'Mortgage Calculator'!$D$6&gt;0.8,E1108/'Mortgage Calculator'!$D$6&gt;0.78),ROUND('Mortgage Calculator'!$D$21*'Mortgage Calculator'!$D$15/12,2),0))</f>
        <v>0</v>
      </c>
      <c r="N1108" s="36">
        <f>IF(B1108="","",1-K1108/'Mortgage Calculator'!$D$6)</f>
        <v>0</v>
      </c>
    </row>
    <row r="1109" spans="2:14">
      <c r="B1109" s="30">
        <f>IF(B1108="","",IF(K1108&gt;0.005,B1108+1,""))</f>
        <v>0</v>
      </c>
      <c r="C1109" s="31">
        <f>IF(B1109="","",EDATE('Mortgage Calculator'!$D$10,B1109-1))</f>
        <v>0</v>
      </c>
      <c r="D1109" s="30">
        <f>IF(B1109="","",INT((B1109-1)/12)+1)</f>
        <v>0</v>
      </c>
      <c r="E1109" s="32">
        <f>IF(B1109="","",K1108)</f>
        <v>0</v>
      </c>
      <c r="F1109" s="32">
        <f>IF(B1109="","",IF(B1109&gt;='Mortgage Calculator'!$D$22,E1109+I1109,MIN('Mortgage Calculator'!$D$23,E1109+I1109)))</f>
        <v>0</v>
      </c>
      <c r="G1109" s="33"/>
      <c r="H1109" s="32">
        <f>IF(B1109="","",MAX(0,MIN('Mortgage Calculator'!$D$17+N(G1109),E1109+I1109-F1109)))</f>
        <v>0</v>
      </c>
      <c r="I1109" s="32">
        <f>IF(B1109="","",ROUND(E1109*'Mortgage Calculator'!$D$8/12,2))</f>
        <v>0</v>
      </c>
      <c r="J1109" s="32">
        <f>IF(B1109="","",F1109+H1109-I1109)</f>
        <v>0</v>
      </c>
      <c r="K1109" s="34">
        <f>IF(B1109="","",ROUND(E1109-J1109,2))</f>
        <v>0</v>
      </c>
      <c r="L1109" s="35">
        <f>IF(B1109="","",L1108+I1109)</f>
        <v>0</v>
      </c>
      <c r="M1109" s="32">
        <f>IF(B1109="","",IF(AND('Mortgage Calculator'!$D$21/'Mortgage Calculator'!$D$6&gt;0.8,E1109/'Mortgage Calculator'!$D$6&gt;0.78),ROUND('Mortgage Calculator'!$D$21*'Mortgage Calculator'!$D$15/12,2),0))</f>
        <v>0</v>
      </c>
      <c r="N1109" s="36">
        <f>IF(B1109="","",1-K1109/'Mortgage Calculator'!$D$6)</f>
        <v>0</v>
      </c>
    </row>
    <row r="1110" spans="2:14">
      <c r="B1110" s="30">
        <f>IF(B1109="","",IF(K1109&gt;0.005,B1109+1,""))</f>
        <v>0</v>
      </c>
      <c r="C1110" s="31">
        <f>IF(B1110="","",EDATE('Mortgage Calculator'!$D$10,B1110-1))</f>
        <v>0</v>
      </c>
      <c r="D1110" s="30">
        <f>IF(B1110="","",INT((B1110-1)/12)+1)</f>
        <v>0</v>
      </c>
      <c r="E1110" s="32">
        <f>IF(B1110="","",K1109)</f>
        <v>0</v>
      </c>
      <c r="F1110" s="32">
        <f>IF(B1110="","",IF(B1110&gt;='Mortgage Calculator'!$D$22,E1110+I1110,MIN('Mortgage Calculator'!$D$23,E1110+I1110)))</f>
        <v>0</v>
      </c>
      <c r="G1110" s="33"/>
      <c r="H1110" s="32">
        <f>IF(B1110="","",MAX(0,MIN('Mortgage Calculator'!$D$17+N(G1110),E1110+I1110-F1110)))</f>
        <v>0</v>
      </c>
      <c r="I1110" s="32">
        <f>IF(B1110="","",ROUND(E1110*'Mortgage Calculator'!$D$8/12,2))</f>
        <v>0</v>
      </c>
      <c r="J1110" s="32">
        <f>IF(B1110="","",F1110+H1110-I1110)</f>
        <v>0</v>
      </c>
      <c r="K1110" s="34">
        <f>IF(B1110="","",ROUND(E1110-J1110,2))</f>
        <v>0</v>
      </c>
      <c r="L1110" s="35">
        <f>IF(B1110="","",L1109+I1110)</f>
        <v>0</v>
      </c>
      <c r="M1110" s="32">
        <f>IF(B1110="","",IF(AND('Mortgage Calculator'!$D$21/'Mortgage Calculator'!$D$6&gt;0.8,E1110/'Mortgage Calculator'!$D$6&gt;0.78),ROUND('Mortgage Calculator'!$D$21*'Mortgage Calculator'!$D$15/12,2),0))</f>
        <v>0</v>
      </c>
      <c r="N1110" s="36">
        <f>IF(B1110="","",1-K1110/'Mortgage Calculator'!$D$6)</f>
        <v>0</v>
      </c>
    </row>
    <row r="1111" spans="2:14">
      <c r="B1111" s="30">
        <f>IF(B1110="","",IF(K1110&gt;0.005,B1110+1,""))</f>
        <v>0</v>
      </c>
      <c r="C1111" s="31">
        <f>IF(B1111="","",EDATE('Mortgage Calculator'!$D$10,B1111-1))</f>
        <v>0</v>
      </c>
      <c r="D1111" s="30">
        <f>IF(B1111="","",INT((B1111-1)/12)+1)</f>
        <v>0</v>
      </c>
      <c r="E1111" s="32">
        <f>IF(B1111="","",K1110)</f>
        <v>0</v>
      </c>
      <c r="F1111" s="32">
        <f>IF(B1111="","",IF(B1111&gt;='Mortgage Calculator'!$D$22,E1111+I1111,MIN('Mortgage Calculator'!$D$23,E1111+I1111)))</f>
        <v>0</v>
      </c>
      <c r="G1111" s="33"/>
      <c r="H1111" s="32">
        <f>IF(B1111="","",MAX(0,MIN('Mortgage Calculator'!$D$17+N(G1111),E1111+I1111-F1111)))</f>
        <v>0</v>
      </c>
      <c r="I1111" s="32">
        <f>IF(B1111="","",ROUND(E1111*'Mortgage Calculator'!$D$8/12,2))</f>
        <v>0</v>
      </c>
      <c r="J1111" s="32">
        <f>IF(B1111="","",F1111+H1111-I1111)</f>
        <v>0</v>
      </c>
      <c r="K1111" s="34">
        <f>IF(B1111="","",ROUND(E1111-J1111,2))</f>
        <v>0</v>
      </c>
      <c r="L1111" s="35">
        <f>IF(B1111="","",L1110+I1111)</f>
        <v>0</v>
      </c>
      <c r="M1111" s="32">
        <f>IF(B1111="","",IF(AND('Mortgage Calculator'!$D$21/'Mortgage Calculator'!$D$6&gt;0.8,E1111/'Mortgage Calculator'!$D$6&gt;0.78),ROUND('Mortgage Calculator'!$D$21*'Mortgage Calculator'!$D$15/12,2),0))</f>
        <v>0</v>
      </c>
      <c r="N1111" s="36">
        <f>IF(B1111="","",1-K1111/'Mortgage Calculator'!$D$6)</f>
        <v>0</v>
      </c>
    </row>
    <row r="1112" spans="2:14">
      <c r="B1112" s="30">
        <f>IF(B1111="","",IF(K1111&gt;0.005,B1111+1,""))</f>
        <v>0</v>
      </c>
      <c r="C1112" s="31">
        <f>IF(B1112="","",EDATE('Mortgage Calculator'!$D$10,B1112-1))</f>
        <v>0</v>
      </c>
      <c r="D1112" s="30">
        <f>IF(B1112="","",INT((B1112-1)/12)+1)</f>
        <v>0</v>
      </c>
      <c r="E1112" s="32">
        <f>IF(B1112="","",K1111)</f>
        <v>0</v>
      </c>
      <c r="F1112" s="32">
        <f>IF(B1112="","",IF(B1112&gt;='Mortgage Calculator'!$D$22,E1112+I1112,MIN('Mortgage Calculator'!$D$23,E1112+I1112)))</f>
        <v>0</v>
      </c>
      <c r="G1112" s="33"/>
      <c r="H1112" s="32">
        <f>IF(B1112="","",MAX(0,MIN('Mortgage Calculator'!$D$17+N(G1112),E1112+I1112-F1112)))</f>
        <v>0</v>
      </c>
      <c r="I1112" s="32">
        <f>IF(B1112="","",ROUND(E1112*'Mortgage Calculator'!$D$8/12,2))</f>
        <v>0</v>
      </c>
      <c r="J1112" s="32">
        <f>IF(B1112="","",F1112+H1112-I1112)</f>
        <v>0</v>
      </c>
      <c r="K1112" s="34">
        <f>IF(B1112="","",ROUND(E1112-J1112,2))</f>
        <v>0</v>
      </c>
      <c r="L1112" s="35">
        <f>IF(B1112="","",L1111+I1112)</f>
        <v>0</v>
      </c>
      <c r="M1112" s="32">
        <f>IF(B1112="","",IF(AND('Mortgage Calculator'!$D$21/'Mortgage Calculator'!$D$6&gt;0.8,E1112/'Mortgage Calculator'!$D$6&gt;0.78),ROUND('Mortgage Calculator'!$D$21*'Mortgage Calculator'!$D$15/12,2),0))</f>
        <v>0</v>
      </c>
      <c r="N1112" s="36">
        <f>IF(B1112="","",1-K1112/'Mortgage Calculator'!$D$6)</f>
        <v>0</v>
      </c>
    </row>
    <row r="1113" spans="2:14">
      <c r="B1113" s="30">
        <f>IF(B1112="","",IF(K1112&gt;0.005,B1112+1,""))</f>
        <v>0</v>
      </c>
      <c r="C1113" s="31">
        <f>IF(B1113="","",EDATE('Mortgage Calculator'!$D$10,B1113-1))</f>
        <v>0</v>
      </c>
      <c r="D1113" s="30">
        <f>IF(B1113="","",INT((B1113-1)/12)+1)</f>
        <v>0</v>
      </c>
      <c r="E1113" s="32">
        <f>IF(B1113="","",K1112)</f>
        <v>0</v>
      </c>
      <c r="F1113" s="32">
        <f>IF(B1113="","",IF(B1113&gt;='Mortgage Calculator'!$D$22,E1113+I1113,MIN('Mortgage Calculator'!$D$23,E1113+I1113)))</f>
        <v>0</v>
      </c>
      <c r="G1113" s="33"/>
      <c r="H1113" s="32">
        <f>IF(B1113="","",MAX(0,MIN('Mortgage Calculator'!$D$17+N(G1113),E1113+I1113-F1113)))</f>
        <v>0</v>
      </c>
      <c r="I1113" s="32">
        <f>IF(B1113="","",ROUND(E1113*'Mortgage Calculator'!$D$8/12,2))</f>
        <v>0</v>
      </c>
      <c r="J1113" s="32">
        <f>IF(B1113="","",F1113+H1113-I1113)</f>
        <v>0</v>
      </c>
      <c r="K1113" s="34">
        <f>IF(B1113="","",ROUND(E1113-J1113,2))</f>
        <v>0</v>
      </c>
      <c r="L1113" s="35">
        <f>IF(B1113="","",L1112+I1113)</f>
        <v>0</v>
      </c>
      <c r="M1113" s="32">
        <f>IF(B1113="","",IF(AND('Mortgage Calculator'!$D$21/'Mortgage Calculator'!$D$6&gt;0.8,E1113/'Mortgage Calculator'!$D$6&gt;0.78),ROUND('Mortgage Calculator'!$D$21*'Mortgage Calculator'!$D$15/12,2),0))</f>
        <v>0</v>
      </c>
      <c r="N1113" s="36">
        <f>IF(B1113="","",1-K1113/'Mortgage Calculator'!$D$6)</f>
        <v>0</v>
      </c>
    </row>
    <row r="1114" spans="2:14">
      <c r="B1114" s="30">
        <f>IF(B1113="","",IF(K1113&gt;0.005,B1113+1,""))</f>
        <v>0</v>
      </c>
      <c r="C1114" s="31">
        <f>IF(B1114="","",EDATE('Mortgage Calculator'!$D$10,B1114-1))</f>
        <v>0</v>
      </c>
      <c r="D1114" s="30">
        <f>IF(B1114="","",INT((B1114-1)/12)+1)</f>
        <v>0</v>
      </c>
      <c r="E1114" s="32">
        <f>IF(B1114="","",K1113)</f>
        <v>0</v>
      </c>
      <c r="F1114" s="32">
        <f>IF(B1114="","",IF(B1114&gt;='Mortgage Calculator'!$D$22,E1114+I1114,MIN('Mortgage Calculator'!$D$23,E1114+I1114)))</f>
        <v>0</v>
      </c>
      <c r="G1114" s="33"/>
      <c r="H1114" s="32">
        <f>IF(B1114="","",MAX(0,MIN('Mortgage Calculator'!$D$17+N(G1114),E1114+I1114-F1114)))</f>
        <v>0</v>
      </c>
      <c r="I1114" s="32">
        <f>IF(B1114="","",ROUND(E1114*'Mortgage Calculator'!$D$8/12,2))</f>
        <v>0</v>
      </c>
      <c r="J1114" s="32">
        <f>IF(B1114="","",F1114+H1114-I1114)</f>
        <v>0</v>
      </c>
      <c r="K1114" s="34">
        <f>IF(B1114="","",ROUND(E1114-J1114,2))</f>
        <v>0</v>
      </c>
      <c r="L1114" s="35">
        <f>IF(B1114="","",L1113+I1114)</f>
        <v>0</v>
      </c>
      <c r="M1114" s="32">
        <f>IF(B1114="","",IF(AND('Mortgage Calculator'!$D$21/'Mortgage Calculator'!$D$6&gt;0.8,E1114/'Mortgage Calculator'!$D$6&gt;0.78),ROUND('Mortgage Calculator'!$D$21*'Mortgage Calculator'!$D$15/12,2),0))</f>
        <v>0</v>
      </c>
      <c r="N1114" s="36">
        <f>IF(B1114="","",1-K1114/'Mortgage Calculator'!$D$6)</f>
        <v>0</v>
      </c>
    </row>
    <row r="1115" spans="2:14">
      <c r="B1115" s="30">
        <f>IF(B1114="","",IF(K1114&gt;0.005,B1114+1,""))</f>
        <v>0</v>
      </c>
      <c r="C1115" s="31">
        <f>IF(B1115="","",EDATE('Mortgage Calculator'!$D$10,B1115-1))</f>
        <v>0</v>
      </c>
      <c r="D1115" s="30">
        <f>IF(B1115="","",INT((B1115-1)/12)+1)</f>
        <v>0</v>
      </c>
      <c r="E1115" s="32">
        <f>IF(B1115="","",K1114)</f>
        <v>0</v>
      </c>
      <c r="F1115" s="32">
        <f>IF(B1115="","",IF(B1115&gt;='Mortgage Calculator'!$D$22,E1115+I1115,MIN('Mortgage Calculator'!$D$23,E1115+I1115)))</f>
        <v>0</v>
      </c>
      <c r="G1115" s="33"/>
      <c r="H1115" s="32">
        <f>IF(B1115="","",MAX(0,MIN('Mortgage Calculator'!$D$17+N(G1115),E1115+I1115-F1115)))</f>
        <v>0</v>
      </c>
      <c r="I1115" s="32">
        <f>IF(B1115="","",ROUND(E1115*'Mortgage Calculator'!$D$8/12,2))</f>
        <v>0</v>
      </c>
      <c r="J1115" s="32">
        <f>IF(B1115="","",F1115+H1115-I1115)</f>
        <v>0</v>
      </c>
      <c r="K1115" s="34">
        <f>IF(B1115="","",ROUND(E1115-J1115,2))</f>
        <v>0</v>
      </c>
      <c r="L1115" s="35">
        <f>IF(B1115="","",L1114+I1115)</f>
        <v>0</v>
      </c>
      <c r="M1115" s="32">
        <f>IF(B1115="","",IF(AND('Mortgage Calculator'!$D$21/'Mortgage Calculator'!$D$6&gt;0.8,E1115/'Mortgage Calculator'!$D$6&gt;0.78),ROUND('Mortgage Calculator'!$D$21*'Mortgage Calculator'!$D$15/12,2),0))</f>
        <v>0</v>
      </c>
      <c r="N1115" s="36">
        <f>IF(B1115="","",1-K1115/'Mortgage Calculator'!$D$6)</f>
        <v>0</v>
      </c>
    </row>
    <row r="1116" spans="2:14">
      <c r="B1116" s="30">
        <f>IF(B1115="","",IF(K1115&gt;0.005,B1115+1,""))</f>
        <v>0</v>
      </c>
      <c r="C1116" s="31">
        <f>IF(B1116="","",EDATE('Mortgage Calculator'!$D$10,B1116-1))</f>
        <v>0</v>
      </c>
      <c r="D1116" s="30">
        <f>IF(B1116="","",INT((B1116-1)/12)+1)</f>
        <v>0</v>
      </c>
      <c r="E1116" s="32">
        <f>IF(B1116="","",K1115)</f>
        <v>0</v>
      </c>
      <c r="F1116" s="32">
        <f>IF(B1116="","",IF(B1116&gt;='Mortgage Calculator'!$D$22,E1116+I1116,MIN('Mortgage Calculator'!$D$23,E1116+I1116)))</f>
        <v>0</v>
      </c>
      <c r="G1116" s="33"/>
      <c r="H1116" s="32">
        <f>IF(B1116="","",MAX(0,MIN('Mortgage Calculator'!$D$17+N(G1116),E1116+I1116-F1116)))</f>
        <v>0</v>
      </c>
      <c r="I1116" s="32">
        <f>IF(B1116="","",ROUND(E1116*'Mortgage Calculator'!$D$8/12,2))</f>
        <v>0</v>
      </c>
      <c r="J1116" s="32">
        <f>IF(B1116="","",F1116+H1116-I1116)</f>
        <v>0</v>
      </c>
      <c r="K1116" s="34">
        <f>IF(B1116="","",ROUND(E1116-J1116,2))</f>
        <v>0</v>
      </c>
      <c r="L1116" s="35">
        <f>IF(B1116="","",L1115+I1116)</f>
        <v>0</v>
      </c>
      <c r="M1116" s="32">
        <f>IF(B1116="","",IF(AND('Mortgage Calculator'!$D$21/'Mortgage Calculator'!$D$6&gt;0.8,E1116/'Mortgage Calculator'!$D$6&gt;0.78),ROUND('Mortgage Calculator'!$D$21*'Mortgage Calculator'!$D$15/12,2),0))</f>
        <v>0</v>
      </c>
      <c r="N1116" s="36">
        <f>IF(B1116="","",1-K1116/'Mortgage Calculator'!$D$6)</f>
        <v>0</v>
      </c>
    </row>
    <row r="1117" spans="2:14">
      <c r="B1117" s="30">
        <f>IF(B1116="","",IF(K1116&gt;0.005,B1116+1,""))</f>
        <v>0</v>
      </c>
      <c r="C1117" s="31">
        <f>IF(B1117="","",EDATE('Mortgage Calculator'!$D$10,B1117-1))</f>
        <v>0</v>
      </c>
      <c r="D1117" s="30">
        <f>IF(B1117="","",INT((B1117-1)/12)+1)</f>
        <v>0</v>
      </c>
      <c r="E1117" s="32">
        <f>IF(B1117="","",K1116)</f>
        <v>0</v>
      </c>
      <c r="F1117" s="32">
        <f>IF(B1117="","",IF(B1117&gt;='Mortgage Calculator'!$D$22,E1117+I1117,MIN('Mortgage Calculator'!$D$23,E1117+I1117)))</f>
        <v>0</v>
      </c>
      <c r="G1117" s="33"/>
      <c r="H1117" s="32">
        <f>IF(B1117="","",MAX(0,MIN('Mortgage Calculator'!$D$17+N(G1117),E1117+I1117-F1117)))</f>
        <v>0</v>
      </c>
      <c r="I1117" s="32">
        <f>IF(B1117="","",ROUND(E1117*'Mortgage Calculator'!$D$8/12,2))</f>
        <v>0</v>
      </c>
      <c r="J1117" s="32">
        <f>IF(B1117="","",F1117+H1117-I1117)</f>
        <v>0</v>
      </c>
      <c r="K1117" s="34">
        <f>IF(B1117="","",ROUND(E1117-J1117,2))</f>
        <v>0</v>
      </c>
      <c r="L1117" s="35">
        <f>IF(B1117="","",L1116+I1117)</f>
        <v>0</v>
      </c>
      <c r="M1117" s="32">
        <f>IF(B1117="","",IF(AND('Mortgage Calculator'!$D$21/'Mortgage Calculator'!$D$6&gt;0.8,E1117/'Mortgage Calculator'!$D$6&gt;0.78),ROUND('Mortgage Calculator'!$D$21*'Mortgage Calculator'!$D$15/12,2),0))</f>
        <v>0</v>
      </c>
      <c r="N1117" s="36">
        <f>IF(B1117="","",1-K1117/'Mortgage Calculator'!$D$6)</f>
        <v>0</v>
      </c>
    </row>
    <row r="1118" spans="2:14">
      <c r="B1118" s="30">
        <f>IF(B1117="","",IF(K1117&gt;0.005,B1117+1,""))</f>
        <v>0</v>
      </c>
      <c r="C1118" s="31">
        <f>IF(B1118="","",EDATE('Mortgage Calculator'!$D$10,B1118-1))</f>
        <v>0</v>
      </c>
      <c r="D1118" s="30">
        <f>IF(B1118="","",INT((B1118-1)/12)+1)</f>
        <v>0</v>
      </c>
      <c r="E1118" s="32">
        <f>IF(B1118="","",K1117)</f>
        <v>0</v>
      </c>
      <c r="F1118" s="32">
        <f>IF(B1118="","",IF(B1118&gt;='Mortgage Calculator'!$D$22,E1118+I1118,MIN('Mortgage Calculator'!$D$23,E1118+I1118)))</f>
        <v>0</v>
      </c>
      <c r="G1118" s="33"/>
      <c r="H1118" s="32">
        <f>IF(B1118="","",MAX(0,MIN('Mortgage Calculator'!$D$17+N(G1118),E1118+I1118-F1118)))</f>
        <v>0</v>
      </c>
      <c r="I1118" s="32">
        <f>IF(B1118="","",ROUND(E1118*'Mortgage Calculator'!$D$8/12,2))</f>
        <v>0</v>
      </c>
      <c r="J1118" s="32">
        <f>IF(B1118="","",F1118+H1118-I1118)</f>
        <v>0</v>
      </c>
      <c r="K1118" s="34">
        <f>IF(B1118="","",ROUND(E1118-J1118,2))</f>
        <v>0</v>
      </c>
      <c r="L1118" s="35">
        <f>IF(B1118="","",L1117+I1118)</f>
        <v>0</v>
      </c>
      <c r="M1118" s="32">
        <f>IF(B1118="","",IF(AND('Mortgage Calculator'!$D$21/'Mortgage Calculator'!$D$6&gt;0.8,E1118/'Mortgage Calculator'!$D$6&gt;0.78),ROUND('Mortgage Calculator'!$D$21*'Mortgage Calculator'!$D$15/12,2),0))</f>
        <v>0</v>
      </c>
      <c r="N1118" s="36">
        <f>IF(B1118="","",1-K1118/'Mortgage Calculator'!$D$6)</f>
        <v>0</v>
      </c>
    </row>
    <row r="1119" spans="2:14">
      <c r="B1119" s="30">
        <f>IF(B1118="","",IF(K1118&gt;0.005,B1118+1,""))</f>
        <v>0</v>
      </c>
      <c r="C1119" s="31">
        <f>IF(B1119="","",EDATE('Mortgage Calculator'!$D$10,B1119-1))</f>
        <v>0</v>
      </c>
      <c r="D1119" s="30">
        <f>IF(B1119="","",INT((B1119-1)/12)+1)</f>
        <v>0</v>
      </c>
      <c r="E1119" s="32">
        <f>IF(B1119="","",K1118)</f>
        <v>0</v>
      </c>
      <c r="F1119" s="32">
        <f>IF(B1119="","",IF(B1119&gt;='Mortgage Calculator'!$D$22,E1119+I1119,MIN('Mortgage Calculator'!$D$23,E1119+I1119)))</f>
        <v>0</v>
      </c>
      <c r="G1119" s="33"/>
      <c r="H1119" s="32">
        <f>IF(B1119="","",MAX(0,MIN('Mortgage Calculator'!$D$17+N(G1119),E1119+I1119-F1119)))</f>
        <v>0</v>
      </c>
      <c r="I1119" s="32">
        <f>IF(B1119="","",ROUND(E1119*'Mortgage Calculator'!$D$8/12,2))</f>
        <v>0</v>
      </c>
      <c r="J1119" s="32">
        <f>IF(B1119="","",F1119+H1119-I1119)</f>
        <v>0</v>
      </c>
      <c r="K1119" s="34">
        <f>IF(B1119="","",ROUND(E1119-J1119,2))</f>
        <v>0</v>
      </c>
      <c r="L1119" s="35">
        <f>IF(B1119="","",L1118+I1119)</f>
        <v>0</v>
      </c>
      <c r="M1119" s="32">
        <f>IF(B1119="","",IF(AND('Mortgage Calculator'!$D$21/'Mortgage Calculator'!$D$6&gt;0.8,E1119/'Mortgage Calculator'!$D$6&gt;0.78),ROUND('Mortgage Calculator'!$D$21*'Mortgage Calculator'!$D$15/12,2),0))</f>
        <v>0</v>
      </c>
      <c r="N1119" s="36">
        <f>IF(B1119="","",1-K1119/'Mortgage Calculator'!$D$6)</f>
        <v>0</v>
      </c>
    </row>
    <row r="1120" spans="2:14">
      <c r="B1120" s="30">
        <f>IF(B1119="","",IF(K1119&gt;0.005,B1119+1,""))</f>
        <v>0</v>
      </c>
      <c r="C1120" s="31">
        <f>IF(B1120="","",EDATE('Mortgage Calculator'!$D$10,B1120-1))</f>
        <v>0</v>
      </c>
      <c r="D1120" s="30">
        <f>IF(B1120="","",INT((B1120-1)/12)+1)</f>
        <v>0</v>
      </c>
      <c r="E1120" s="32">
        <f>IF(B1120="","",K1119)</f>
        <v>0</v>
      </c>
      <c r="F1120" s="32">
        <f>IF(B1120="","",IF(B1120&gt;='Mortgage Calculator'!$D$22,E1120+I1120,MIN('Mortgage Calculator'!$D$23,E1120+I1120)))</f>
        <v>0</v>
      </c>
      <c r="G1120" s="33"/>
      <c r="H1120" s="32">
        <f>IF(B1120="","",MAX(0,MIN('Mortgage Calculator'!$D$17+N(G1120),E1120+I1120-F1120)))</f>
        <v>0</v>
      </c>
      <c r="I1120" s="32">
        <f>IF(B1120="","",ROUND(E1120*'Mortgage Calculator'!$D$8/12,2))</f>
        <v>0</v>
      </c>
      <c r="J1120" s="32">
        <f>IF(B1120="","",F1120+H1120-I1120)</f>
        <v>0</v>
      </c>
      <c r="K1120" s="34">
        <f>IF(B1120="","",ROUND(E1120-J1120,2))</f>
        <v>0</v>
      </c>
      <c r="L1120" s="35">
        <f>IF(B1120="","",L1119+I1120)</f>
        <v>0</v>
      </c>
      <c r="M1120" s="32">
        <f>IF(B1120="","",IF(AND('Mortgage Calculator'!$D$21/'Mortgage Calculator'!$D$6&gt;0.8,E1120/'Mortgage Calculator'!$D$6&gt;0.78),ROUND('Mortgage Calculator'!$D$21*'Mortgage Calculator'!$D$15/12,2),0))</f>
        <v>0</v>
      </c>
      <c r="N1120" s="36">
        <f>IF(B1120="","",1-K1120/'Mortgage Calculator'!$D$6)</f>
        <v>0</v>
      </c>
    </row>
    <row r="1121" spans="2:14">
      <c r="B1121" s="30">
        <f>IF(B1120="","",IF(K1120&gt;0.005,B1120+1,""))</f>
        <v>0</v>
      </c>
      <c r="C1121" s="31">
        <f>IF(B1121="","",EDATE('Mortgage Calculator'!$D$10,B1121-1))</f>
        <v>0</v>
      </c>
      <c r="D1121" s="30">
        <f>IF(B1121="","",INT((B1121-1)/12)+1)</f>
        <v>0</v>
      </c>
      <c r="E1121" s="32">
        <f>IF(B1121="","",K1120)</f>
        <v>0</v>
      </c>
      <c r="F1121" s="32">
        <f>IF(B1121="","",IF(B1121&gt;='Mortgage Calculator'!$D$22,E1121+I1121,MIN('Mortgage Calculator'!$D$23,E1121+I1121)))</f>
        <v>0</v>
      </c>
      <c r="G1121" s="33"/>
      <c r="H1121" s="32">
        <f>IF(B1121="","",MAX(0,MIN('Mortgage Calculator'!$D$17+N(G1121),E1121+I1121-F1121)))</f>
        <v>0</v>
      </c>
      <c r="I1121" s="32">
        <f>IF(B1121="","",ROUND(E1121*'Mortgage Calculator'!$D$8/12,2))</f>
        <v>0</v>
      </c>
      <c r="J1121" s="32">
        <f>IF(B1121="","",F1121+H1121-I1121)</f>
        <v>0</v>
      </c>
      <c r="K1121" s="34">
        <f>IF(B1121="","",ROUND(E1121-J1121,2))</f>
        <v>0</v>
      </c>
      <c r="L1121" s="35">
        <f>IF(B1121="","",L1120+I1121)</f>
        <v>0</v>
      </c>
      <c r="M1121" s="32">
        <f>IF(B1121="","",IF(AND('Mortgage Calculator'!$D$21/'Mortgage Calculator'!$D$6&gt;0.8,E1121/'Mortgage Calculator'!$D$6&gt;0.78),ROUND('Mortgage Calculator'!$D$21*'Mortgage Calculator'!$D$15/12,2),0))</f>
        <v>0</v>
      </c>
      <c r="N1121" s="36">
        <f>IF(B1121="","",1-K1121/'Mortgage Calculator'!$D$6)</f>
        <v>0</v>
      </c>
    </row>
    <row r="1122" spans="2:14">
      <c r="B1122" s="30">
        <f>IF(B1121="","",IF(K1121&gt;0.005,B1121+1,""))</f>
        <v>0</v>
      </c>
      <c r="C1122" s="31">
        <f>IF(B1122="","",EDATE('Mortgage Calculator'!$D$10,B1122-1))</f>
        <v>0</v>
      </c>
      <c r="D1122" s="30">
        <f>IF(B1122="","",INT((B1122-1)/12)+1)</f>
        <v>0</v>
      </c>
      <c r="E1122" s="32">
        <f>IF(B1122="","",K1121)</f>
        <v>0</v>
      </c>
      <c r="F1122" s="32">
        <f>IF(B1122="","",IF(B1122&gt;='Mortgage Calculator'!$D$22,E1122+I1122,MIN('Mortgage Calculator'!$D$23,E1122+I1122)))</f>
        <v>0</v>
      </c>
      <c r="G1122" s="33"/>
      <c r="H1122" s="32">
        <f>IF(B1122="","",MAX(0,MIN('Mortgage Calculator'!$D$17+N(G1122),E1122+I1122-F1122)))</f>
        <v>0</v>
      </c>
      <c r="I1122" s="32">
        <f>IF(B1122="","",ROUND(E1122*'Mortgage Calculator'!$D$8/12,2))</f>
        <v>0</v>
      </c>
      <c r="J1122" s="32">
        <f>IF(B1122="","",F1122+H1122-I1122)</f>
        <v>0</v>
      </c>
      <c r="K1122" s="34">
        <f>IF(B1122="","",ROUND(E1122-J1122,2))</f>
        <v>0</v>
      </c>
      <c r="L1122" s="35">
        <f>IF(B1122="","",L1121+I1122)</f>
        <v>0</v>
      </c>
      <c r="M1122" s="32">
        <f>IF(B1122="","",IF(AND('Mortgage Calculator'!$D$21/'Mortgage Calculator'!$D$6&gt;0.8,E1122/'Mortgage Calculator'!$D$6&gt;0.78),ROUND('Mortgage Calculator'!$D$21*'Mortgage Calculator'!$D$15/12,2),0))</f>
        <v>0</v>
      </c>
      <c r="N1122" s="36">
        <f>IF(B1122="","",1-K1122/'Mortgage Calculator'!$D$6)</f>
        <v>0</v>
      </c>
    </row>
    <row r="1123" spans="2:14">
      <c r="B1123" s="30">
        <f>IF(B1122="","",IF(K1122&gt;0.005,B1122+1,""))</f>
        <v>0</v>
      </c>
      <c r="C1123" s="31">
        <f>IF(B1123="","",EDATE('Mortgage Calculator'!$D$10,B1123-1))</f>
        <v>0</v>
      </c>
      <c r="D1123" s="30">
        <f>IF(B1123="","",INT((B1123-1)/12)+1)</f>
        <v>0</v>
      </c>
      <c r="E1123" s="32">
        <f>IF(B1123="","",K1122)</f>
        <v>0</v>
      </c>
      <c r="F1123" s="32">
        <f>IF(B1123="","",IF(B1123&gt;='Mortgage Calculator'!$D$22,E1123+I1123,MIN('Mortgage Calculator'!$D$23,E1123+I1123)))</f>
        <v>0</v>
      </c>
      <c r="G1123" s="33"/>
      <c r="H1123" s="32">
        <f>IF(B1123="","",MAX(0,MIN('Mortgage Calculator'!$D$17+N(G1123),E1123+I1123-F1123)))</f>
        <v>0</v>
      </c>
      <c r="I1123" s="32">
        <f>IF(B1123="","",ROUND(E1123*'Mortgage Calculator'!$D$8/12,2))</f>
        <v>0</v>
      </c>
      <c r="J1123" s="32">
        <f>IF(B1123="","",F1123+H1123-I1123)</f>
        <v>0</v>
      </c>
      <c r="K1123" s="34">
        <f>IF(B1123="","",ROUND(E1123-J1123,2))</f>
        <v>0</v>
      </c>
      <c r="L1123" s="35">
        <f>IF(B1123="","",L1122+I1123)</f>
        <v>0</v>
      </c>
      <c r="M1123" s="32">
        <f>IF(B1123="","",IF(AND('Mortgage Calculator'!$D$21/'Mortgage Calculator'!$D$6&gt;0.8,E1123/'Mortgage Calculator'!$D$6&gt;0.78),ROUND('Mortgage Calculator'!$D$21*'Mortgage Calculator'!$D$15/12,2),0))</f>
        <v>0</v>
      </c>
      <c r="N1123" s="36">
        <f>IF(B1123="","",1-K1123/'Mortgage Calculator'!$D$6)</f>
        <v>0</v>
      </c>
    </row>
    <row r="1124" spans="2:14">
      <c r="B1124" s="30">
        <f>IF(B1123="","",IF(K1123&gt;0.005,B1123+1,""))</f>
        <v>0</v>
      </c>
      <c r="C1124" s="31">
        <f>IF(B1124="","",EDATE('Mortgage Calculator'!$D$10,B1124-1))</f>
        <v>0</v>
      </c>
      <c r="D1124" s="30">
        <f>IF(B1124="","",INT((B1124-1)/12)+1)</f>
        <v>0</v>
      </c>
      <c r="E1124" s="32">
        <f>IF(B1124="","",K1123)</f>
        <v>0</v>
      </c>
      <c r="F1124" s="32">
        <f>IF(B1124="","",IF(B1124&gt;='Mortgage Calculator'!$D$22,E1124+I1124,MIN('Mortgage Calculator'!$D$23,E1124+I1124)))</f>
        <v>0</v>
      </c>
      <c r="G1124" s="33"/>
      <c r="H1124" s="32">
        <f>IF(B1124="","",MAX(0,MIN('Mortgage Calculator'!$D$17+N(G1124),E1124+I1124-F1124)))</f>
        <v>0</v>
      </c>
      <c r="I1124" s="32">
        <f>IF(B1124="","",ROUND(E1124*'Mortgage Calculator'!$D$8/12,2))</f>
        <v>0</v>
      </c>
      <c r="J1124" s="32">
        <f>IF(B1124="","",F1124+H1124-I1124)</f>
        <v>0</v>
      </c>
      <c r="K1124" s="34">
        <f>IF(B1124="","",ROUND(E1124-J1124,2))</f>
        <v>0</v>
      </c>
      <c r="L1124" s="35">
        <f>IF(B1124="","",L1123+I1124)</f>
        <v>0</v>
      </c>
      <c r="M1124" s="32">
        <f>IF(B1124="","",IF(AND('Mortgage Calculator'!$D$21/'Mortgage Calculator'!$D$6&gt;0.8,E1124/'Mortgage Calculator'!$D$6&gt;0.78),ROUND('Mortgage Calculator'!$D$21*'Mortgage Calculator'!$D$15/12,2),0))</f>
        <v>0</v>
      </c>
      <c r="N1124" s="36">
        <f>IF(B1124="","",1-K1124/'Mortgage Calculator'!$D$6)</f>
        <v>0</v>
      </c>
    </row>
    <row r="1125" spans="2:14">
      <c r="B1125" s="30">
        <f>IF(B1124="","",IF(K1124&gt;0.005,B1124+1,""))</f>
        <v>0</v>
      </c>
      <c r="C1125" s="31">
        <f>IF(B1125="","",EDATE('Mortgage Calculator'!$D$10,B1125-1))</f>
        <v>0</v>
      </c>
      <c r="D1125" s="30">
        <f>IF(B1125="","",INT((B1125-1)/12)+1)</f>
        <v>0</v>
      </c>
      <c r="E1125" s="32">
        <f>IF(B1125="","",K1124)</f>
        <v>0</v>
      </c>
      <c r="F1125" s="32">
        <f>IF(B1125="","",IF(B1125&gt;='Mortgage Calculator'!$D$22,E1125+I1125,MIN('Mortgage Calculator'!$D$23,E1125+I1125)))</f>
        <v>0</v>
      </c>
      <c r="G1125" s="33"/>
      <c r="H1125" s="32">
        <f>IF(B1125="","",MAX(0,MIN('Mortgage Calculator'!$D$17+N(G1125),E1125+I1125-F1125)))</f>
        <v>0</v>
      </c>
      <c r="I1125" s="32">
        <f>IF(B1125="","",ROUND(E1125*'Mortgage Calculator'!$D$8/12,2))</f>
        <v>0</v>
      </c>
      <c r="J1125" s="32">
        <f>IF(B1125="","",F1125+H1125-I1125)</f>
        <v>0</v>
      </c>
      <c r="K1125" s="34">
        <f>IF(B1125="","",ROUND(E1125-J1125,2))</f>
        <v>0</v>
      </c>
      <c r="L1125" s="35">
        <f>IF(B1125="","",L1124+I1125)</f>
        <v>0</v>
      </c>
      <c r="M1125" s="32">
        <f>IF(B1125="","",IF(AND('Mortgage Calculator'!$D$21/'Mortgage Calculator'!$D$6&gt;0.8,E1125/'Mortgage Calculator'!$D$6&gt;0.78),ROUND('Mortgage Calculator'!$D$21*'Mortgage Calculator'!$D$15/12,2),0))</f>
        <v>0</v>
      </c>
      <c r="N1125" s="36">
        <f>IF(B1125="","",1-K1125/'Mortgage Calculator'!$D$6)</f>
        <v>0</v>
      </c>
    </row>
    <row r="1126" spans="2:14">
      <c r="B1126" s="30">
        <f>IF(B1125="","",IF(K1125&gt;0.005,B1125+1,""))</f>
        <v>0</v>
      </c>
      <c r="C1126" s="31">
        <f>IF(B1126="","",EDATE('Mortgage Calculator'!$D$10,B1126-1))</f>
        <v>0</v>
      </c>
      <c r="D1126" s="30">
        <f>IF(B1126="","",INT((B1126-1)/12)+1)</f>
        <v>0</v>
      </c>
      <c r="E1126" s="32">
        <f>IF(B1126="","",K1125)</f>
        <v>0</v>
      </c>
      <c r="F1126" s="32">
        <f>IF(B1126="","",IF(B1126&gt;='Mortgage Calculator'!$D$22,E1126+I1126,MIN('Mortgage Calculator'!$D$23,E1126+I1126)))</f>
        <v>0</v>
      </c>
      <c r="G1126" s="33"/>
      <c r="H1126" s="32">
        <f>IF(B1126="","",MAX(0,MIN('Mortgage Calculator'!$D$17+N(G1126),E1126+I1126-F1126)))</f>
        <v>0</v>
      </c>
      <c r="I1126" s="32">
        <f>IF(B1126="","",ROUND(E1126*'Mortgage Calculator'!$D$8/12,2))</f>
        <v>0</v>
      </c>
      <c r="J1126" s="32">
        <f>IF(B1126="","",F1126+H1126-I1126)</f>
        <v>0</v>
      </c>
      <c r="K1126" s="34">
        <f>IF(B1126="","",ROUND(E1126-J1126,2))</f>
        <v>0</v>
      </c>
      <c r="L1126" s="35">
        <f>IF(B1126="","",L1125+I1126)</f>
        <v>0</v>
      </c>
      <c r="M1126" s="32">
        <f>IF(B1126="","",IF(AND('Mortgage Calculator'!$D$21/'Mortgage Calculator'!$D$6&gt;0.8,E1126/'Mortgage Calculator'!$D$6&gt;0.78),ROUND('Mortgage Calculator'!$D$21*'Mortgage Calculator'!$D$15/12,2),0))</f>
        <v>0</v>
      </c>
      <c r="N1126" s="36">
        <f>IF(B1126="","",1-K1126/'Mortgage Calculator'!$D$6)</f>
        <v>0</v>
      </c>
    </row>
    <row r="1127" spans="2:14">
      <c r="B1127" s="30">
        <f>IF(B1126="","",IF(K1126&gt;0.005,B1126+1,""))</f>
        <v>0</v>
      </c>
      <c r="C1127" s="31">
        <f>IF(B1127="","",EDATE('Mortgage Calculator'!$D$10,B1127-1))</f>
        <v>0</v>
      </c>
      <c r="D1127" s="30">
        <f>IF(B1127="","",INT((B1127-1)/12)+1)</f>
        <v>0</v>
      </c>
      <c r="E1127" s="32">
        <f>IF(B1127="","",K1126)</f>
        <v>0</v>
      </c>
      <c r="F1127" s="32">
        <f>IF(B1127="","",IF(B1127&gt;='Mortgage Calculator'!$D$22,E1127+I1127,MIN('Mortgage Calculator'!$D$23,E1127+I1127)))</f>
        <v>0</v>
      </c>
      <c r="G1127" s="33"/>
      <c r="H1127" s="32">
        <f>IF(B1127="","",MAX(0,MIN('Mortgage Calculator'!$D$17+N(G1127),E1127+I1127-F1127)))</f>
        <v>0</v>
      </c>
      <c r="I1127" s="32">
        <f>IF(B1127="","",ROUND(E1127*'Mortgage Calculator'!$D$8/12,2))</f>
        <v>0</v>
      </c>
      <c r="J1127" s="32">
        <f>IF(B1127="","",F1127+H1127-I1127)</f>
        <v>0</v>
      </c>
      <c r="K1127" s="34">
        <f>IF(B1127="","",ROUND(E1127-J1127,2))</f>
        <v>0</v>
      </c>
      <c r="L1127" s="35">
        <f>IF(B1127="","",L1126+I1127)</f>
        <v>0</v>
      </c>
      <c r="M1127" s="32">
        <f>IF(B1127="","",IF(AND('Mortgage Calculator'!$D$21/'Mortgage Calculator'!$D$6&gt;0.8,E1127/'Mortgage Calculator'!$D$6&gt;0.78),ROUND('Mortgage Calculator'!$D$21*'Mortgage Calculator'!$D$15/12,2),0))</f>
        <v>0</v>
      </c>
      <c r="N1127" s="36">
        <f>IF(B1127="","",1-K1127/'Mortgage Calculator'!$D$6)</f>
        <v>0</v>
      </c>
    </row>
    <row r="1128" spans="2:14">
      <c r="B1128" s="30">
        <f>IF(B1127="","",IF(K1127&gt;0.005,B1127+1,""))</f>
        <v>0</v>
      </c>
      <c r="C1128" s="31">
        <f>IF(B1128="","",EDATE('Mortgage Calculator'!$D$10,B1128-1))</f>
        <v>0</v>
      </c>
      <c r="D1128" s="30">
        <f>IF(B1128="","",INT((B1128-1)/12)+1)</f>
        <v>0</v>
      </c>
      <c r="E1128" s="32">
        <f>IF(B1128="","",K1127)</f>
        <v>0</v>
      </c>
      <c r="F1128" s="32">
        <f>IF(B1128="","",IF(B1128&gt;='Mortgage Calculator'!$D$22,E1128+I1128,MIN('Mortgage Calculator'!$D$23,E1128+I1128)))</f>
        <v>0</v>
      </c>
      <c r="G1128" s="33"/>
      <c r="H1128" s="32">
        <f>IF(B1128="","",MAX(0,MIN('Mortgage Calculator'!$D$17+N(G1128),E1128+I1128-F1128)))</f>
        <v>0</v>
      </c>
      <c r="I1128" s="32">
        <f>IF(B1128="","",ROUND(E1128*'Mortgage Calculator'!$D$8/12,2))</f>
        <v>0</v>
      </c>
      <c r="J1128" s="32">
        <f>IF(B1128="","",F1128+H1128-I1128)</f>
        <v>0</v>
      </c>
      <c r="K1128" s="34">
        <f>IF(B1128="","",ROUND(E1128-J1128,2))</f>
        <v>0</v>
      </c>
      <c r="L1128" s="35">
        <f>IF(B1128="","",L1127+I1128)</f>
        <v>0</v>
      </c>
      <c r="M1128" s="32">
        <f>IF(B1128="","",IF(AND('Mortgage Calculator'!$D$21/'Mortgage Calculator'!$D$6&gt;0.8,E1128/'Mortgage Calculator'!$D$6&gt;0.78),ROUND('Mortgage Calculator'!$D$21*'Mortgage Calculator'!$D$15/12,2),0))</f>
        <v>0</v>
      </c>
      <c r="N1128" s="36">
        <f>IF(B1128="","",1-K1128/'Mortgage Calculator'!$D$6)</f>
        <v>0</v>
      </c>
    </row>
    <row r="1129" spans="2:14">
      <c r="B1129" s="30">
        <f>IF(B1128="","",IF(K1128&gt;0.005,B1128+1,""))</f>
        <v>0</v>
      </c>
      <c r="C1129" s="31">
        <f>IF(B1129="","",EDATE('Mortgage Calculator'!$D$10,B1129-1))</f>
        <v>0</v>
      </c>
      <c r="D1129" s="30">
        <f>IF(B1129="","",INT((B1129-1)/12)+1)</f>
        <v>0</v>
      </c>
      <c r="E1129" s="32">
        <f>IF(B1129="","",K1128)</f>
        <v>0</v>
      </c>
      <c r="F1129" s="32">
        <f>IF(B1129="","",IF(B1129&gt;='Mortgage Calculator'!$D$22,E1129+I1129,MIN('Mortgage Calculator'!$D$23,E1129+I1129)))</f>
        <v>0</v>
      </c>
      <c r="G1129" s="33"/>
      <c r="H1129" s="32">
        <f>IF(B1129="","",MAX(0,MIN('Mortgage Calculator'!$D$17+N(G1129),E1129+I1129-F1129)))</f>
        <v>0</v>
      </c>
      <c r="I1129" s="32">
        <f>IF(B1129="","",ROUND(E1129*'Mortgage Calculator'!$D$8/12,2))</f>
        <v>0</v>
      </c>
      <c r="J1129" s="32">
        <f>IF(B1129="","",F1129+H1129-I1129)</f>
        <v>0</v>
      </c>
      <c r="K1129" s="34">
        <f>IF(B1129="","",ROUND(E1129-J1129,2))</f>
        <v>0</v>
      </c>
      <c r="L1129" s="35">
        <f>IF(B1129="","",L1128+I1129)</f>
        <v>0</v>
      </c>
      <c r="M1129" s="32">
        <f>IF(B1129="","",IF(AND('Mortgage Calculator'!$D$21/'Mortgage Calculator'!$D$6&gt;0.8,E1129/'Mortgage Calculator'!$D$6&gt;0.78),ROUND('Mortgage Calculator'!$D$21*'Mortgage Calculator'!$D$15/12,2),0))</f>
        <v>0</v>
      </c>
      <c r="N1129" s="36">
        <f>IF(B1129="","",1-K1129/'Mortgage Calculator'!$D$6)</f>
        <v>0</v>
      </c>
    </row>
    <row r="1130" spans="2:14">
      <c r="B1130" s="30">
        <f>IF(B1129="","",IF(K1129&gt;0.005,B1129+1,""))</f>
        <v>0</v>
      </c>
      <c r="C1130" s="31">
        <f>IF(B1130="","",EDATE('Mortgage Calculator'!$D$10,B1130-1))</f>
        <v>0</v>
      </c>
      <c r="D1130" s="30">
        <f>IF(B1130="","",INT((B1130-1)/12)+1)</f>
        <v>0</v>
      </c>
      <c r="E1130" s="32">
        <f>IF(B1130="","",K1129)</f>
        <v>0</v>
      </c>
      <c r="F1130" s="32">
        <f>IF(B1130="","",IF(B1130&gt;='Mortgage Calculator'!$D$22,E1130+I1130,MIN('Mortgage Calculator'!$D$23,E1130+I1130)))</f>
        <v>0</v>
      </c>
      <c r="G1130" s="33"/>
      <c r="H1130" s="32">
        <f>IF(B1130="","",MAX(0,MIN('Mortgage Calculator'!$D$17+N(G1130),E1130+I1130-F1130)))</f>
        <v>0</v>
      </c>
      <c r="I1130" s="32">
        <f>IF(B1130="","",ROUND(E1130*'Mortgage Calculator'!$D$8/12,2))</f>
        <v>0</v>
      </c>
      <c r="J1130" s="32">
        <f>IF(B1130="","",F1130+H1130-I1130)</f>
        <v>0</v>
      </c>
      <c r="K1130" s="34">
        <f>IF(B1130="","",ROUND(E1130-J1130,2))</f>
        <v>0</v>
      </c>
      <c r="L1130" s="35">
        <f>IF(B1130="","",L1129+I1130)</f>
        <v>0</v>
      </c>
      <c r="M1130" s="32">
        <f>IF(B1130="","",IF(AND('Mortgage Calculator'!$D$21/'Mortgage Calculator'!$D$6&gt;0.8,E1130/'Mortgage Calculator'!$D$6&gt;0.78),ROUND('Mortgage Calculator'!$D$21*'Mortgage Calculator'!$D$15/12,2),0))</f>
        <v>0</v>
      </c>
      <c r="N1130" s="36">
        <f>IF(B1130="","",1-K1130/'Mortgage Calculator'!$D$6)</f>
        <v>0</v>
      </c>
    </row>
    <row r="1131" spans="2:14">
      <c r="B1131" s="30">
        <f>IF(B1130="","",IF(K1130&gt;0.005,B1130+1,""))</f>
        <v>0</v>
      </c>
      <c r="C1131" s="31">
        <f>IF(B1131="","",EDATE('Mortgage Calculator'!$D$10,B1131-1))</f>
        <v>0</v>
      </c>
      <c r="D1131" s="30">
        <f>IF(B1131="","",INT((B1131-1)/12)+1)</f>
        <v>0</v>
      </c>
      <c r="E1131" s="32">
        <f>IF(B1131="","",K1130)</f>
        <v>0</v>
      </c>
      <c r="F1131" s="32">
        <f>IF(B1131="","",IF(B1131&gt;='Mortgage Calculator'!$D$22,E1131+I1131,MIN('Mortgage Calculator'!$D$23,E1131+I1131)))</f>
        <v>0</v>
      </c>
      <c r="G1131" s="33"/>
      <c r="H1131" s="32">
        <f>IF(B1131="","",MAX(0,MIN('Mortgage Calculator'!$D$17+N(G1131),E1131+I1131-F1131)))</f>
        <v>0</v>
      </c>
      <c r="I1131" s="32">
        <f>IF(B1131="","",ROUND(E1131*'Mortgage Calculator'!$D$8/12,2))</f>
        <v>0</v>
      </c>
      <c r="J1131" s="32">
        <f>IF(B1131="","",F1131+H1131-I1131)</f>
        <v>0</v>
      </c>
      <c r="K1131" s="34">
        <f>IF(B1131="","",ROUND(E1131-J1131,2))</f>
        <v>0</v>
      </c>
      <c r="L1131" s="35">
        <f>IF(B1131="","",L1130+I1131)</f>
        <v>0</v>
      </c>
      <c r="M1131" s="32">
        <f>IF(B1131="","",IF(AND('Mortgage Calculator'!$D$21/'Mortgage Calculator'!$D$6&gt;0.8,E1131/'Mortgage Calculator'!$D$6&gt;0.78),ROUND('Mortgage Calculator'!$D$21*'Mortgage Calculator'!$D$15/12,2),0))</f>
        <v>0</v>
      </c>
      <c r="N1131" s="36">
        <f>IF(B1131="","",1-K1131/'Mortgage Calculator'!$D$6)</f>
        <v>0</v>
      </c>
    </row>
    <row r="1132" spans="2:14">
      <c r="B1132" s="30">
        <f>IF(B1131="","",IF(K1131&gt;0.005,B1131+1,""))</f>
        <v>0</v>
      </c>
      <c r="C1132" s="31">
        <f>IF(B1132="","",EDATE('Mortgage Calculator'!$D$10,B1132-1))</f>
        <v>0</v>
      </c>
      <c r="D1132" s="30">
        <f>IF(B1132="","",INT((B1132-1)/12)+1)</f>
        <v>0</v>
      </c>
      <c r="E1132" s="32">
        <f>IF(B1132="","",K1131)</f>
        <v>0</v>
      </c>
      <c r="F1132" s="32">
        <f>IF(B1132="","",IF(B1132&gt;='Mortgage Calculator'!$D$22,E1132+I1132,MIN('Mortgage Calculator'!$D$23,E1132+I1132)))</f>
        <v>0</v>
      </c>
      <c r="G1132" s="33"/>
      <c r="H1132" s="32">
        <f>IF(B1132="","",MAX(0,MIN('Mortgage Calculator'!$D$17+N(G1132),E1132+I1132-F1132)))</f>
        <v>0</v>
      </c>
      <c r="I1132" s="32">
        <f>IF(B1132="","",ROUND(E1132*'Mortgage Calculator'!$D$8/12,2))</f>
        <v>0</v>
      </c>
      <c r="J1132" s="32">
        <f>IF(B1132="","",F1132+H1132-I1132)</f>
        <v>0</v>
      </c>
      <c r="K1132" s="34">
        <f>IF(B1132="","",ROUND(E1132-J1132,2))</f>
        <v>0</v>
      </c>
      <c r="L1132" s="35">
        <f>IF(B1132="","",L1131+I1132)</f>
        <v>0</v>
      </c>
      <c r="M1132" s="32">
        <f>IF(B1132="","",IF(AND('Mortgage Calculator'!$D$21/'Mortgage Calculator'!$D$6&gt;0.8,E1132/'Mortgage Calculator'!$D$6&gt;0.78),ROUND('Mortgage Calculator'!$D$21*'Mortgage Calculator'!$D$15/12,2),0))</f>
        <v>0</v>
      </c>
      <c r="N1132" s="36">
        <f>IF(B1132="","",1-K1132/'Mortgage Calculator'!$D$6)</f>
        <v>0</v>
      </c>
    </row>
    <row r="1133" spans="2:14">
      <c r="B1133" s="30">
        <f>IF(B1132="","",IF(K1132&gt;0.005,B1132+1,""))</f>
        <v>0</v>
      </c>
      <c r="C1133" s="31">
        <f>IF(B1133="","",EDATE('Mortgage Calculator'!$D$10,B1133-1))</f>
        <v>0</v>
      </c>
      <c r="D1133" s="30">
        <f>IF(B1133="","",INT((B1133-1)/12)+1)</f>
        <v>0</v>
      </c>
      <c r="E1133" s="32">
        <f>IF(B1133="","",K1132)</f>
        <v>0</v>
      </c>
      <c r="F1133" s="32">
        <f>IF(B1133="","",IF(B1133&gt;='Mortgage Calculator'!$D$22,E1133+I1133,MIN('Mortgage Calculator'!$D$23,E1133+I1133)))</f>
        <v>0</v>
      </c>
      <c r="G1133" s="33"/>
      <c r="H1133" s="32">
        <f>IF(B1133="","",MAX(0,MIN('Mortgage Calculator'!$D$17+N(G1133),E1133+I1133-F1133)))</f>
        <v>0</v>
      </c>
      <c r="I1133" s="32">
        <f>IF(B1133="","",ROUND(E1133*'Mortgage Calculator'!$D$8/12,2))</f>
        <v>0</v>
      </c>
      <c r="J1133" s="32">
        <f>IF(B1133="","",F1133+H1133-I1133)</f>
        <v>0</v>
      </c>
      <c r="K1133" s="34">
        <f>IF(B1133="","",ROUND(E1133-J1133,2))</f>
        <v>0</v>
      </c>
      <c r="L1133" s="35">
        <f>IF(B1133="","",L1132+I1133)</f>
        <v>0</v>
      </c>
      <c r="M1133" s="32">
        <f>IF(B1133="","",IF(AND('Mortgage Calculator'!$D$21/'Mortgage Calculator'!$D$6&gt;0.8,E1133/'Mortgage Calculator'!$D$6&gt;0.78),ROUND('Mortgage Calculator'!$D$21*'Mortgage Calculator'!$D$15/12,2),0))</f>
        <v>0</v>
      </c>
      <c r="N1133" s="36">
        <f>IF(B1133="","",1-K1133/'Mortgage Calculator'!$D$6)</f>
        <v>0</v>
      </c>
    </row>
    <row r="1134" spans="2:14">
      <c r="B1134" s="30">
        <f>IF(B1133="","",IF(K1133&gt;0.005,B1133+1,""))</f>
        <v>0</v>
      </c>
      <c r="C1134" s="31">
        <f>IF(B1134="","",EDATE('Mortgage Calculator'!$D$10,B1134-1))</f>
        <v>0</v>
      </c>
      <c r="D1134" s="30">
        <f>IF(B1134="","",INT((B1134-1)/12)+1)</f>
        <v>0</v>
      </c>
      <c r="E1134" s="32">
        <f>IF(B1134="","",K1133)</f>
        <v>0</v>
      </c>
      <c r="F1134" s="32">
        <f>IF(B1134="","",IF(B1134&gt;='Mortgage Calculator'!$D$22,E1134+I1134,MIN('Mortgage Calculator'!$D$23,E1134+I1134)))</f>
        <v>0</v>
      </c>
      <c r="G1134" s="33"/>
      <c r="H1134" s="32">
        <f>IF(B1134="","",MAX(0,MIN('Mortgage Calculator'!$D$17+N(G1134),E1134+I1134-F1134)))</f>
        <v>0</v>
      </c>
      <c r="I1134" s="32">
        <f>IF(B1134="","",ROUND(E1134*'Mortgage Calculator'!$D$8/12,2))</f>
        <v>0</v>
      </c>
      <c r="J1134" s="32">
        <f>IF(B1134="","",F1134+H1134-I1134)</f>
        <v>0</v>
      </c>
      <c r="K1134" s="34">
        <f>IF(B1134="","",ROUND(E1134-J1134,2))</f>
        <v>0</v>
      </c>
      <c r="L1134" s="35">
        <f>IF(B1134="","",L1133+I1134)</f>
        <v>0</v>
      </c>
      <c r="M1134" s="32">
        <f>IF(B1134="","",IF(AND('Mortgage Calculator'!$D$21/'Mortgage Calculator'!$D$6&gt;0.8,E1134/'Mortgage Calculator'!$D$6&gt;0.78),ROUND('Mortgage Calculator'!$D$21*'Mortgage Calculator'!$D$15/12,2),0))</f>
        <v>0</v>
      </c>
      <c r="N1134" s="36">
        <f>IF(B1134="","",1-K1134/'Mortgage Calculator'!$D$6)</f>
        <v>0</v>
      </c>
    </row>
    <row r="1135" spans="2:14">
      <c r="B1135" s="30">
        <f>IF(B1134="","",IF(K1134&gt;0.005,B1134+1,""))</f>
        <v>0</v>
      </c>
      <c r="C1135" s="31">
        <f>IF(B1135="","",EDATE('Mortgage Calculator'!$D$10,B1135-1))</f>
        <v>0</v>
      </c>
      <c r="D1135" s="30">
        <f>IF(B1135="","",INT((B1135-1)/12)+1)</f>
        <v>0</v>
      </c>
      <c r="E1135" s="32">
        <f>IF(B1135="","",K1134)</f>
        <v>0</v>
      </c>
      <c r="F1135" s="32">
        <f>IF(B1135="","",IF(B1135&gt;='Mortgage Calculator'!$D$22,E1135+I1135,MIN('Mortgage Calculator'!$D$23,E1135+I1135)))</f>
        <v>0</v>
      </c>
      <c r="G1135" s="33"/>
      <c r="H1135" s="32">
        <f>IF(B1135="","",MAX(0,MIN('Mortgage Calculator'!$D$17+N(G1135),E1135+I1135-F1135)))</f>
        <v>0</v>
      </c>
      <c r="I1135" s="32">
        <f>IF(B1135="","",ROUND(E1135*'Mortgage Calculator'!$D$8/12,2))</f>
        <v>0</v>
      </c>
      <c r="J1135" s="32">
        <f>IF(B1135="","",F1135+H1135-I1135)</f>
        <v>0</v>
      </c>
      <c r="K1135" s="34">
        <f>IF(B1135="","",ROUND(E1135-J1135,2))</f>
        <v>0</v>
      </c>
      <c r="L1135" s="35">
        <f>IF(B1135="","",L1134+I1135)</f>
        <v>0</v>
      </c>
      <c r="M1135" s="32">
        <f>IF(B1135="","",IF(AND('Mortgage Calculator'!$D$21/'Mortgage Calculator'!$D$6&gt;0.8,E1135/'Mortgage Calculator'!$D$6&gt;0.78),ROUND('Mortgage Calculator'!$D$21*'Mortgage Calculator'!$D$15/12,2),0))</f>
        <v>0</v>
      </c>
      <c r="N1135" s="36">
        <f>IF(B1135="","",1-K1135/'Mortgage Calculator'!$D$6)</f>
        <v>0</v>
      </c>
    </row>
    <row r="1136" spans="2:14">
      <c r="B1136" s="30">
        <f>IF(B1135="","",IF(K1135&gt;0.005,B1135+1,""))</f>
        <v>0</v>
      </c>
      <c r="C1136" s="31">
        <f>IF(B1136="","",EDATE('Mortgage Calculator'!$D$10,B1136-1))</f>
        <v>0</v>
      </c>
      <c r="D1136" s="30">
        <f>IF(B1136="","",INT((B1136-1)/12)+1)</f>
        <v>0</v>
      </c>
      <c r="E1136" s="32">
        <f>IF(B1136="","",K1135)</f>
        <v>0</v>
      </c>
      <c r="F1136" s="32">
        <f>IF(B1136="","",IF(B1136&gt;='Mortgage Calculator'!$D$22,E1136+I1136,MIN('Mortgage Calculator'!$D$23,E1136+I1136)))</f>
        <v>0</v>
      </c>
      <c r="G1136" s="33"/>
      <c r="H1136" s="32">
        <f>IF(B1136="","",MAX(0,MIN('Mortgage Calculator'!$D$17+N(G1136),E1136+I1136-F1136)))</f>
        <v>0</v>
      </c>
      <c r="I1136" s="32">
        <f>IF(B1136="","",ROUND(E1136*'Mortgage Calculator'!$D$8/12,2))</f>
        <v>0</v>
      </c>
      <c r="J1136" s="32">
        <f>IF(B1136="","",F1136+H1136-I1136)</f>
        <v>0</v>
      </c>
      <c r="K1136" s="34">
        <f>IF(B1136="","",ROUND(E1136-J1136,2))</f>
        <v>0</v>
      </c>
      <c r="L1136" s="35">
        <f>IF(B1136="","",L1135+I1136)</f>
        <v>0</v>
      </c>
      <c r="M1136" s="32">
        <f>IF(B1136="","",IF(AND('Mortgage Calculator'!$D$21/'Mortgage Calculator'!$D$6&gt;0.8,E1136/'Mortgage Calculator'!$D$6&gt;0.78),ROUND('Mortgage Calculator'!$D$21*'Mortgage Calculator'!$D$15/12,2),0))</f>
        <v>0</v>
      </c>
      <c r="N1136" s="36">
        <f>IF(B1136="","",1-K1136/'Mortgage Calculator'!$D$6)</f>
        <v>0</v>
      </c>
    </row>
    <row r="1137" spans="2:14">
      <c r="B1137" s="30">
        <f>IF(B1136="","",IF(K1136&gt;0.005,B1136+1,""))</f>
        <v>0</v>
      </c>
      <c r="C1137" s="31">
        <f>IF(B1137="","",EDATE('Mortgage Calculator'!$D$10,B1137-1))</f>
        <v>0</v>
      </c>
      <c r="D1137" s="30">
        <f>IF(B1137="","",INT((B1137-1)/12)+1)</f>
        <v>0</v>
      </c>
      <c r="E1137" s="32">
        <f>IF(B1137="","",K1136)</f>
        <v>0</v>
      </c>
      <c r="F1137" s="32">
        <f>IF(B1137="","",IF(B1137&gt;='Mortgage Calculator'!$D$22,E1137+I1137,MIN('Mortgage Calculator'!$D$23,E1137+I1137)))</f>
        <v>0</v>
      </c>
      <c r="G1137" s="33"/>
      <c r="H1137" s="32">
        <f>IF(B1137="","",MAX(0,MIN('Mortgage Calculator'!$D$17+N(G1137),E1137+I1137-F1137)))</f>
        <v>0</v>
      </c>
      <c r="I1137" s="32">
        <f>IF(B1137="","",ROUND(E1137*'Mortgage Calculator'!$D$8/12,2))</f>
        <v>0</v>
      </c>
      <c r="J1137" s="32">
        <f>IF(B1137="","",F1137+H1137-I1137)</f>
        <v>0</v>
      </c>
      <c r="K1137" s="34">
        <f>IF(B1137="","",ROUND(E1137-J1137,2))</f>
        <v>0</v>
      </c>
      <c r="L1137" s="35">
        <f>IF(B1137="","",L1136+I1137)</f>
        <v>0</v>
      </c>
      <c r="M1137" s="32">
        <f>IF(B1137="","",IF(AND('Mortgage Calculator'!$D$21/'Mortgage Calculator'!$D$6&gt;0.8,E1137/'Mortgage Calculator'!$D$6&gt;0.78),ROUND('Mortgage Calculator'!$D$21*'Mortgage Calculator'!$D$15/12,2),0))</f>
        <v>0</v>
      </c>
      <c r="N1137" s="36">
        <f>IF(B1137="","",1-K1137/'Mortgage Calculator'!$D$6)</f>
        <v>0</v>
      </c>
    </row>
    <row r="1138" spans="2:14">
      <c r="B1138" s="30">
        <f>IF(B1137="","",IF(K1137&gt;0.005,B1137+1,""))</f>
        <v>0</v>
      </c>
      <c r="C1138" s="31">
        <f>IF(B1138="","",EDATE('Mortgage Calculator'!$D$10,B1138-1))</f>
        <v>0</v>
      </c>
      <c r="D1138" s="30">
        <f>IF(B1138="","",INT((B1138-1)/12)+1)</f>
        <v>0</v>
      </c>
      <c r="E1138" s="32">
        <f>IF(B1138="","",K1137)</f>
        <v>0</v>
      </c>
      <c r="F1138" s="32">
        <f>IF(B1138="","",IF(B1138&gt;='Mortgage Calculator'!$D$22,E1138+I1138,MIN('Mortgage Calculator'!$D$23,E1138+I1138)))</f>
        <v>0</v>
      </c>
      <c r="G1138" s="33"/>
      <c r="H1138" s="32">
        <f>IF(B1138="","",MAX(0,MIN('Mortgage Calculator'!$D$17+N(G1138),E1138+I1138-F1138)))</f>
        <v>0</v>
      </c>
      <c r="I1138" s="32">
        <f>IF(B1138="","",ROUND(E1138*'Mortgage Calculator'!$D$8/12,2))</f>
        <v>0</v>
      </c>
      <c r="J1138" s="32">
        <f>IF(B1138="","",F1138+H1138-I1138)</f>
        <v>0</v>
      </c>
      <c r="K1138" s="34">
        <f>IF(B1138="","",ROUND(E1138-J1138,2))</f>
        <v>0</v>
      </c>
      <c r="L1138" s="35">
        <f>IF(B1138="","",L1137+I1138)</f>
        <v>0</v>
      </c>
      <c r="M1138" s="32">
        <f>IF(B1138="","",IF(AND('Mortgage Calculator'!$D$21/'Mortgage Calculator'!$D$6&gt;0.8,E1138/'Mortgage Calculator'!$D$6&gt;0.78),ROUND('Mortgage Calculator'!$D$21*'Mortgage Calculator'!$D$15/12,2),0))</f>
        <v>0</v>
      </c>
      <c r="N1138" s="36">
        <f>IF(B1138="","",1-K1138/'Mortgage Calculator'!$D$6)</f>
        <v>0</v>
      </c>
    </row>
    <row r="1139" spans="2:14">
      <c r="B1139" s="30">
        <f>IF(B1138="","",IF(K1138&gt;0.005,B1138+1,""))</f>
        <v>0</v>
      </c>
      <c r="C1139" s="31">
        <f>IF(B1139="","",EDATE('Mortgage Calculator'!$D$10,B1139-1))</f>
        <v>0</v>
      </c>
      <c r="D1139" s="30">
        <f>IF(B1139="","",INT((B1139-1)/12)+1)</f>
        <v>0</v>
      </c>
      <c r="E1139" s="32">
        <f>IF(B1139="","",K1138)</f>
        <v>0</v>
      </c>
      <c r="F1139" s="32">
        <f>IF(B1139="","",IF(B1139&gt;='Mortgage Calculator'!$D$22,E1139+I1139,MIN('Mortgage Calculator'!$D$23,E1139+I1139)))</f>
        <v>0</v>
      </c>
      <c r="G1139" s="33"/>
      <c r="H1139" s="32">
        <f>IF(B1139="","",MAX(0,MIN('Mortgage Calculator'!$D$17+N(G1139),E1139+I1139-F1139)))</f>
        <v>0</v>
      </c>
      <c r="I1139" s="32">
        <f>IF(B1139="","",ROUND(E1139*'Mortgage Calculator'!$D$8/12,2))</f>
        <v>0</v>
      </c>
      <c r="J1139" s="32">
        <f>IF(B1139="","",F1139+H1139-I1139)</f>
        <v>0</v>
      </c>
      <c r="K1139" s="34">
        <f>IF(B1139="","",ROUND(E1139-J1139,2))</f>
        <v>0</v>
      </c>
      <c r="L1139" s="35">
        <f>IF(B1139="","",L1138+I1139)</f>
        <v>0</v>
      </c>
      <c r="M1139" s="32">
        <f>IF(B1139="","",IF(AND('Mortgage Calculator'!$D$21/'Mortgage Calculator'!$D$6&gt;0.8,E1139/'Mortgage Calculator'!$D$6&gt;0.78),ROUND('Mortgage Calculator'!$D$21*'Mortgage Calculator'!$D$15/12,2),0))</f>
        <v>0</v>
      </c>
      <c r="N1139" s="36">
        <f>IF(B1139="","",1-K1139/'Mortgage Calculator'!$D$6)</f>
        <v>0</v>
      </c>
    </row>
    <row r="1140" spans="2:14">
      <c r="B1140" s="30">
        <f>IF(B1139="","",IF(K1139&gt;0.005,B1139+1,""))</f>
        <v>0</v>
      </c>
      <c r="C1140" s="31">
        <f>IF(B1140="","",EDATE('Mortgage Calculator'!$D$10,B1140-1))</f>
        <v>0</v>
      </c>
      <c r="D1140" s="30">
        <f>IF(B1140="","",INT((B1140-1)/12)+1)</f>
        <v>0</v>
      </c>
      <c r="E1140" s="32">
        <f>IF(B1140="","",K1139)</f>
        <v>0</v>
      </c>
      <c r="F1140" s="32">
        <f>IF(B1140="","",IF(B1140&gt;='Mortgage Calculator'!$D$22,E1140+I1140,MIN('Mortgage Calculator'!$D$23,E1140+I1140)))</f>
        <v>0</v>
      </c>
      <c r="G1140" s="33"/>
      <c r="H1140" s="32">
        <f>IF(B1140="","",MAX(0,MIN('Mortgage Calculator'!$D$17+N(G1140),E1140+I1140-F1140)))</f>
        <v>0</v>
      </c>
      <c r="I1140" s="32">
        <f>IF(B1140="","",ROUND(E1140*'Mortgage Calculator'!$D$8/12,2))</f>
        <v>0</v>
      </c>
      <c r="J1140" s="32">
        <f>IF(B1140="","",F1140+H1140-I1140)</f>
        <v>0</v>
      </c>
      <c r="K1140" s="34">
        <f>IF(B1140="","",ROUND(E1140-J1140,2))</f>
        <v>0</v>
      </c>
      <c r="L1140" s="35">
        <f>IF(B1140="","",L1139+I1140)</f>
        <v>0</v>
      </c>
      <c r="M1140" s="32">
        <f>IF(B1140="","",IF(AND('Mortgage Calculator'!$D$21/'Mortgage Calculator'!$D$6&gt;0.8,E1140/'Mortgage Calculator'!$D$6&gt;0.78),ROUND('Mortgage Calculator'!$D$21*'Mortgage Calculator'!$D$15/12,2),0))</f>
        <v>0</v>
      </c>
      <c r="N1140" s="36">
        <f>IF(B1140="","",1-K1140/'Mortgage Calculator'!$D$6)</f>
        <v>0</v>
      </c>
    </row>
    <row r="1141" spans="2:14">
      <c r="B1141" s="30">
        <f>IF(B1140="","",IF(K1140&gt;0.005,B1140+1,""))</f>
        <v>0</v>
      </c>
      <c r="C1141" s="31">
        <f>IF(B1141="","",EDATE('Mortgage Calculator'!$D$10,B1141-1))</f>
        <v>0</v>
      </c>
      <c r="D1141" s="30">
        <f>IF(B1141="","",INT((B1141-1)/12)+1)</f>
        <v>0</v>
      </c>
      <c r="E1141" s="32">
        <f>IF(B1141="","",K1140)</f>
        <v>0</v>
      </c>
      <c r="F1141" s="32">
        <f>IF(B1141="","",IF(B1141&gt;='Mortgage Calculator'!$D$22,E1141+I1141,MIN('Mortgage Calculator'!$D$23,E1141+I1141)))</f>
        <v>0</v>
      </c>
      <c r="G1141" s="33"/>
      <c r="H1141" s="32">
        <f>IF(B1141="","",MAX(0,MIN('Mortgage Calculator'!$D$17+N(G1141),E1141+I1141-F1141)))</f>
        <v>0</v>
      </c>
      <c r="I1141" s="32">
        <f>IF(B1141="","",ROUND(E1141*'Mortgage Calculator'!$D$8/12,2))</f>
        <v>0</v>
      </c>
      <c r="J1141" s="32">
        <f>IF(B1141="","",F1141+H1141-I1141)</f>
        <v>0</v>
      </c>
      <c r="K1141" s="34">
        <f>IF(B1141="","",ROUND(E1141-J1141,2))</f>
        <v>0</v>
      </c>
      <c r="L1141" s="35">
        <f>IF(B1141="","",L1140+I1141)</f>
        <v>0</v>
      </c>
      <c r="M1141" s="32">
        <f>IF(B1141="","",IF(AND('Mortgage Calculator'!$D$21/'Mortgage Calculator'!$D$6&gt;0.8,E1141/'Mortgage Calculator'!$D$6&gt;0.78),ROUND('Mortgage Calculator'!$D$21*'Mortgage Calculator'!$D$15/12,2),0))</f>
        <v>0</v>
      </c>
      <c r="N1141" s="36">
        <f>IF(B1141="","",1-K1141/'Mortgage Calculator'!$D$6)</f>
        <v>0</v>
      </c>
    </row>
    <row r="1142" spans="2:14">
      <c r="B1142" s="30">
        <f>IF(B1141="","",IF(K1141&gt;0.005,B1141+1,""))</f>
        <v>0</v>
      </c>
      <c r="C1142" s="31">
        <f>IF(B1142="","",EDATE('Mortgage Calculator'!$D$10,B1142-1))</f>
        <v>0</v>
      </c>
      <c r="D1142" s="30">
        <f>IF(B1142="","",INT((B1142-1)/12)+1)</f>
        <v>0</v>
      </c>
      <c r="E1142" s="32">
        <f>IF(B1142="","",K1141)</f>
        <v>0</v>
      </c>
      <c r="F1142" s="32">
        <f>IF(B1142="","",IF(B1142&gt;='Mortgage Calculator'!$D$22,E1142+I1142,MIN('Mortgage Calculator'!$D$23,E1142+I1142)))</f>
        <v>0</v>
      </c>
      <c r="G1142" s="33"/>
      <c r="H1142" s="32">
        <f>IF(B1142="","",MAX(0,MIN('Mortgage Calculator'!$D$17+N(G1142),E1142+I1142-F1142)))</f>
        <v>0</v>
      </c>
      <c r="I1142" s="32">
        <f>IF(B1142="","",ROUND(E1142*'Mortgage Calculator'!$D$8/12,2))</f>
        <v>0</v>
      </c>
      <c r="J1142" s="32">
        <f>IF(B1142="","",F1142+H1142-I1142)</f>
        <v>0</v>
      </c>
      <c r="K1142" s="34">
        <f>IF(B1142="","",ROUND(E1142-J1142,2))</f>
        <v>0</v>
      </c>
      <c r="L1142" s="35">
        <f>IF(B1142="","",L1141+I1142)</f>
        <v>0</v>
      </c>
      <c r="M1142" s="32">
        <f>IF(B1142="","",IF(AND('Mortgage Calculator'!$D$21/'Mortgage Calculator'!$D$6&gt;0.8,E1142/'Mortgage Calculator'!$D$6&gt;0.78),ROUND('Mortgage Calculator'!$D$21*'Mortgage Calculator'!$D$15/12,2),0))</f>
        <v>0</v>
      </c>
      <c r="N1142" s="36">
        <f>IF(B1142="","",1-K1142/'Mortgage Calculator'!$D$6)</f>
        <v>0</v>
      </c>
    </row>
    <row r="1143" spans="2:14">
      <c r="B1143" s="30">
        <f>IF(B1142="","",IF(K1142&gt;0.005,B1142+1,""))</f>
        <v>0</v>
      </c>
      <c r="C1143" s="31">
        <f>IF(B1143="","",EDATE('Mortgage Calculator'!$D$10,B1143-1))</f>
        <v>0</v>
      </c>
      <c r="D1143" s="30">
        <f>IF(B1143="","",INT((B1143-1)/12)+1)</f>
        <v>0</v>
      </c>
      <c r="E1143" s="32">
        <f>IF(B1143="","",K1142)</f>
        <v>0</v>
      </c>
      <c r="F1143" s="32">
        <f>IF(B1143="","",IF(B1143&gt;='Mortgage Calculator'!$D$22,E1143+I1143,MIN('Mortgage Calculator'!$D$23,E1143+I1143)))</f>
        <v>0</v>
      </c>
      <c r="G1143" s="33"/>
      <c r="H1143" s="32">
        <f>IF(B1143="","",MAX(0,MIN('Mortgage Calculator'!$D$17+N(G1143),E1143+I1143-F1143)))</f>
        <v>0</v>
      </c>
      <c r="I1143" s="32">
        <f>IF(B1143="","",ROUND(E1143*'Mortgage Calculator'!$D$8/12,2))</f>
        <v>0</v>
      </c>
      <c r="J1143" s="32">
        <f>IF(B1143="","",F1143+H1143-I1143)</f>
        <v>0</v>
      </c>
      <c r="K1143" s="34">
        <f>IF(B1143="","",ROUND(E1143-J1143,2))</f>
        <v>0</v>
      </c>
      <c r="L1143" s="35">
        <f>IF(B1143="","",L1142+I1143)</f>
        <v>0</v>
      </c>
      <c r="M1143" s="32">
        <f>IF(B1143="","",IF(AND('Mortgage Calculator'!$D$21/'Mortgage Calculator'!$D$6&gt;0.8,E1143/'Mortgage Calculator'!$D$6&gt;0.78),ROUND('Mortgage Calculator'!$D$21*'Mortgage Calculator'!$D$15/12,2),0))</f>
        <v>0</v>
      </c>
      <c r="N1143" s="36">
        <f>IF(B1143="","",1-K1143/'Mortgage Calculator'!$D$6)</f>
        <v>0</v>
      </c>
    </row>
    <row r="1144" spans="2:14">
      <c r="B1144" s="30">
        <f>IF(B1143="","",IF(K1143&gt;0.005,B1143+1,""))</f>
        <v>0</v>
      </c>
      <c r="C1144" s="31">
        <f>IF(B1144="","",EDATE('Mortgage Calculator'!$D$10,B1144-1))</f>
        <v>0</v>
      </c>
      <c r="D1144" s="30">
        <f>IF(B1144="","",INT((B1144-1)/12)+1)</f>
        <v>0</v>
      </c>
      <c r="E1144" s="32">
        <f>IF(B1144="","",K1143)</f>
        <v>0</v>
      </c>
      <c r="F1144" s="32">
        <f>IF(B1144="","",IF(B1144&gt;='Mortgage Calculator'!$D$22,E1144+I1144,MIN('Mortgage Calculator'!$D$23,E1144+I1144)))</f>
        <v>0</v>
      </c>
      <c r="G1144" s="33"/>
      <c r="H1144" s="32">
        <f>IF(B1144="","",MAX(0,MIN('Mortgage Calculator'!$D$17+N(G1144),E1144+I1144-F1144)))</f>
        <v>0</v>
      </c>
      <c r="I1144" s="32">
        <f>IF(B1144="","",ROUND(E1144*'Mortgage Calculator'!$D$8/12,2))</f>
        <v>0</v>
      </c>
      <c r="J1144" s="32">
        <f>IF(B1144="","",F1144+H1144-I1144)</f>
        <v>0</v>
      </c>
      <c r="K1144" s="34">
        <f>IF(B1144="","",ROUND(E1144-J1144,2))</f>
        <v>0</v>
      </c>
      <c r="L1144" s="35">
        <f>IF(B1144="","",L1143+I1144)</f>
        <v>0</v>
      </c>
      <c r="M1144" s="32">
        <f>IF(B1144="","",IF(AND('Mortgage Calculator'!$D$21/'Mortgage Calculator'!$D$6&gt;0.8,E1144/'Mortgage Calculator'!$D$6&gt;0.78),ROUND('Mortgage Calculator'!$D$21*'Mortgage Calculator'!$D$15/12,2),0))</f>
        <v>0</v>
      </c>
      <c r="N1144" s="36">
        <f>IF(B1144="","",1-K1144/'Mortgage Calculator'!$D$6)</f>
        <v>0</v>
      </c>
    </row>
    <row r="1145" spans="2:14">
      <c r="B1145" s="30">
        <f>IF(B1144="","",IF(K1144&gt;0.005,B1144+1,""))</f>
        <v>0</v>
      </c>
      <c r="C1145" s="31">
        <f>IF(B1145="","",EDATE('Mortgage Calculator'!$D$10,B1145-1))</f>
        <v>0</v>
      </c>
      <c r="D1145" s="30">
        <f>IF(B1145="","",INT((B1145-1)/12)+1)</f>
        <v>0</v>
      </c>
      <c r="E1145" s="32">
        <f>IF(B1145="","",K1144)</f>
        <v>0</v>
      </c>
      <c r="F1145" s="32">
        <f>IF(B1145="","",IF(B1145&gt;='Mortgage Calculator'!$D$22,E1145+I1145,MIN('Mortgage Calculator'!$D$23,E1145+I1145)))</f>
        <v>0</v>
      </c>
      <c r="G1145" s="33"/>
      <c r="H1145" s="32">
        <f>IF(B1145="","",MAX(0,MIN('Mortgage Calculator'!$D$17+N(G1145),E1145+I1145-F1145)))</f>
        <v>0</v>
      </c>
      <c r="I1145" s="32">
        <f>IF(B1145="","",ROUND(E1145*'Mortgage Calculator'!$D$8/12,2))</f>
        <v>0</v>
      </c>
      <c r="J1145" s="32">
        <f>IF(B1145="","",F1145+H1145-I1145)</f>
        <v>0</v>
      </c>
      <c r="K1145" s="34">
        <f>IF(B1145="","",ROUND(E1145-J1145,2))</f>
        <v>0</v>
      </c>
      <c r="L1145" s="35">
        <f>IF(B1145="","",L1144+I1145)</f>
        <v>0</v>
      </c>
      <c r="M1145" s="32">
        <f>IF(B1145="","",IF(AND('Mortgage Calculator'!$D$21/'Mortgage Calculator'!$D$6&gt;0.8,E1145/'Mortgage Calculator'!$D$6&gt;0.78),ROUND('Mortgage Calculator'!$D$21*'Mortgage Calculator'!$D$15/12,2),0))</f>
        <v>0</v>
      </c>
      <c r="N1145" s="36">
        <f>IF(B1145="","",1-K1145/'Mortgage Calculator'!$D$6)</f>
        <v>0</v>
      </c>
    </row>
    <row r="1146" spans="2:14">
      <c r="B1146" s="30">
        <f>IF(B1145="","",IF(K1145&gt;0.005,B1145+1,""))</f>
        <v>0</v>
      </c>
      <c r="C1146" s="31">
        <f>IF(B1146="","",EDATE('Mortgage Calculator'!$D$10,B1146-1))</f>
        <v>0</v>
      </c>
      <c r="D1146" s="30">
        <f>IF(B1146="","",INT((B1146-1)/12)+1)</f>
        <v>0</v>
      </c>
      <c r="E1146" s="32">
        <f>IF(B1146="","",K1145)</f>
        <v>0</v>
      </c>
      <c r="F1146" s="32">
        <f>IF(B1146="","",IF(B1146&gt;='Mortgage Calculator'!$D$22,E1146+I1146,MIN('Mortgage Calculator'!$D$23,E1146+I1146)))</f>
        <v>0</v>
      </c>
      <c r="G1146" s="33"/>
      <c r="H1146" s="32">
        <f>IF(B1146="","",MAX(0,MIN('Mortgage Calculator'!$D$17+N(G1146),E1146+I1146-F1146)))</f>
        <v>0</v>
      </c>
      <c r="I1146" s="32">
        <f>IF(B1146="","",ROUND(E1146*'Mortgage Calculator'!$D$8/12,2))</f>
        <v>0</v>
      </c>
      <c r="J1146" s="32">
        <f>IF(B1146="","",F1146+H1146-I1146)</f>
        <v>0</v>
      </c>
      <c r="K1146" s="34">
        <f>IF(B1146="","",ROUND(E1146-J1146,2))</f>
        <v>0</v>
      </c>
      <c r="L1146" s="35">
        <f>IF(B1146="","",L1145+I1146)</f>
        <v>0</v>
      </c>
      <c r="M1146" s="32">
        <f>IF(B1146="","",IF(AND('Mortgage Calculator'!$D$21/'Mortgage Calculator'!$D$6&gt;0.8,E1146/'Mortgage Calculator'!$D$6&gt;0.78),ROUND('Mortgage Calculator'!$D$21*'Mortgage Calculator'!$D$15/12,2),0))</f>
        <v>0</v>
      </c>
      <c r="N1146" s="36">
        <f>IF(B1146="","",1-K1146/'Mortgage Calculator'!$D$6)</f>
        <v>0</v>
      </c>
    </row>
    <row r="1147" spans="2:14">
      <c r="B1147" s="30">
        <f>IF(B1146="","",IF(K1146&gt;0.005,B1146+1,""))</f>
        <v>0</v>
      </c>
      <c r="C1147" s="31">
        <f>IF(B1147="","",EDATE('Mortgage Calculator'!$D$10,B1147-1))</f>
        <v>0</v>
      </c>
      <c r="D1147" s="30">
        <f>IF(B1147="","",INT((B1147-1)/12)+1)</f>
        <v>0</v>
      </c>
      <c r="E1147" s="32">
        <f>IF(B1147="","",K1146)</f>
        <v>0</v>
      </c>
      <c r="F1147" s="32">
        <f>IF(B1147="","",IF(B1147&gt;='Mortgage Calculator'!$D$22,E1147+I1147,MIN('Mortgage Calculator'!$D$23,E1147+I1147)))</f>
        <v>0</v>
      </c>
      <c r="G1147" s="33"/>
      <c r="H1147" s="32">
        <f>IF(B1147="","",MAX(0,MIN('Mortgage Calculator'!$D$17+N(G1147),E1147+I1147-F1147)))</f>
        <v>0</v>
      </c>
      <c r="I1147" s="32">
        <f>IF(B1147="","",ROUND(E1147*'Mortgage Calculator'!$D$8/12,2))</f>
        <v>0</v>
      </c>
      <c r="J1147" s="32">
        <f>IF(B1147="","",F1147+H1147-I1147)</f>
        <v>0</v>
      </c>
      <c r="K1147" s="34">
        <f>IF(B1147="","",ROUND(E1147-J1147,2))</f>
        <v>0</v>
      </c>
      <c r="L1147" s="35">
        <f>IF(B1147="","",L1146+I1147)</f>
        <v>0</v>
      </c>
      <c r="M1147" s="32">
        <f>IF(B1147="","",IF(AND('Mortgage Calculator'!$D$21/'Mortgage Calculator'!$D$6&gt;0.8,E1147/'Mortgage Calculator'!$D$6&gt;0.78),ROUND('Mortgage Calculator'!$D$21*'Mortgage Calculator'!$D$15/12,2),0))</f>
        <v>0</v>
      </c>
      <c r="N1147" s="36">
        <f>IF(B1147="","",1-K1147/'Mortgage Calculator'!$D$6)</f>
        <v>0</v>
      </c>
    </row>
    <row r="1148" spans="2:14">
      <c r="B1148" s="30">
        <f>IF(B1147="","",IF(K1147&gt;0.005,B1147+1,""))</f>
        <v>0</v>
      </c>
      <c r="C1148" s="31">
        <f>IF(B1148="","",EDATE('Mortgage Calculator'!$D$10,B1148-1))</f>
        <v>0</v>
      </c>
      <c r="D1148" s="30">
        <f>IF(B1148="","",INT((B1148-1)/12)+1)</f>
        <v>0</v>
      </c>
      <c r="E1148" s="32">
        <f>IF(B1148="","",K1147)</f>
        <v>0</v>
      </c>
      <c r="F1148" s="32">
        <f>IF(B1148="","",IF(B1148&gt;='Mortgage Calculator'!$D$22,E1148+I1148,MIN('Mortgage Calculator'!$D$23,E1148+I1148)))</f>
        <v>0</v>
      </c>
      <c r="G1148" s="33"/>
      <c r="H1148" s="32">
        <f>IF(B1148="","",MAX(0,MIN('Mortgage Calculator'!$D$17+N(G1148),E1148+I1148-F1148)))</f>
        <v>0</v>
      </c>
      <c r="I1148" s="32">
        <f>IF(B1148="","",ROUND(E1148*'Mortgage Calculator'!$D$8/12,2))</f>
        <v>0</v>
      </c>
      <c r="J1148" s="32">
        <f>IF(B1148="","",F1148+H1148-I1148)</f>
        <v>0</v>
      </c>
      <c r="K1148" s="34">
        <f>IF(B1148="","",ROUND(E1148-J1148,2))</f>
        <v>0</v>
      </c>
      <c r="L1148" s="35">
        <f>IF(B1148="","",L1147+I1148)</f>
        <v>0</v>
      </c>
      <c r="M1148" s="32">
        <f>IF(B1148="","",IF(AND('Mortgage Calculator'!$D$21/'Mortgage Calculator'!$D$6&gt;0.8,E1148/'Mortgage Calculator'!$D$6&gt;0.78),ROUND('Mortgage Calculator'!$D$21*'Mortgage Calculator'!$D$15/12,2),0))</f>
        <v>0</v>
      </c>
      <c r="N1148" s="36">
        <f>IF(B1148="","",1-K1148/'Mortgage Calculator'!$D$6)</f>
        <v>0</v>
      </c>
    </row>
    <row r="1149" spans="2:14">
      <c r="B1149" s="30">
        <f>IF(B1148="","",IF(K1148&gt;0.005,B1148+1,""))</f>
        <v>0</v>
      </c>
      <c r="C1149" s="31">
        <f>IF(B1149="","",EDATE('Mortgage Calculator'!$D$10,B1149-1))</f>
        <v>0</v>
      </c>
      <c r="D1149" s="30">
        <f>IF(B1149="","",INT((B1149-1)/12)+1)</f>
        <v>0</v>
      </c>
      <c r="E1149" s="32">
        <f>IF(B1149="","",K1148)</f>
        <v>0</v>
      </c>
      <c r="F1149" s="32">
        <f>IF(B1149="","",IF(B1149&gt;='Mortgage Calculator'!$D$22,E1149+I1149,MIN('Mortgage Calculator'!$D$23,E1149+I1149)))</f>
        <v>0</v>
      </c>
      <c r="G1149" s="33"/>
      <c r="H1149" s="32">
        <f>IF(B1149="","",MAX(0,MIN('Mortgage Calculator'!$D$17+N(G1149),E1149+I1149-F1149)))</f>
        <v>0</v>
      </c>
      <c r="I1149" s="32">
        <f>IF(B1149="","",ROUND(E1149*'Mortgage Calculator'!$D$8/12,2))</f>
        <v>0</v>
      </c>
      <c r="J1149" s="32">
        <f>IF(B1149="","",F1149+H1149-I1149)</f>
        <v>0</v>
      </c>
      <c r="K1149" s="34">
        <f>IF(B1149="","",ROUND(E1149-J1149,2))</f>
        <v>0</v>
      </c>
      <c r="L1149" s="35">
        <f>IF(B1149="","",L1148+I1149)</f>
        <v>0</v>
      </c>
      <c r="M1149" s="32">
        <f>IF(B1149="","",IF(AND('Mortgage Calculator'!$D$21/'Mortgage Calculator'!$D$6&gt;0.8,E1149/'Mortgage Calculator'!$D$6&gt;0.78),ROUND('Mortgage Calculator'!$D$21*'Mortgage Calculator'!$D$15/12,2),0))</f>
        <v>0</v>
      </c>
      <c r="N1149" s="36">
        <f>IF(B1149="","",1-K1149/'Mortgage Calculator'!$D$6)</f>
        <v>0</v>
      </c>
    </row>
    <row r="1150" spans="2:14">
      <c r="B1150" s="30">
        <f>IF(B1149="","",IF(K1149&gt;0.005,B1149+1,""))</f>
        <v>0</v>
      </c>
      <c r="C1150" s="31">
        <f>IF(B1150="","",EDATE('Mortgage Calculator'!$D$10,B1150-1))</f>
        <v>0</v>
      </c>
      <c r="D1150" s="30">
        <f>IF(B1150="","",INT((B1150-1)/12)+1)</f>
        <v>0</v>
      </c>
      <c r="E1150" s="32">
        <f>IF(B1150="","",K1149)</f>
        <v>0</v>
      </c>
      <c r="F1150" s="32">
        <f>IF(B1150="","",IF(B1150&gt;='Mortgage Calculator'!$D$22,E1150+I1150,MIN('Mortgage Calculator'!$D$23,E1150+I1150)))</f>
        <v>0</v>
      </c>
      <c r="G1150" s="33"/>
      <c r="H1150" s="32">
        <f>IF(B1150="","",MAX(0,MIN('Mortgage Calculator'!$D$17+N(G1150),E1150+I1150-F1150)))</f>
        <v>0</v>
      </c>
      <c r="I1150" s="32">
        <f>IF(B1150="","",ROUND(E1150*'Mortgage Calculator'!$D$8/12,2))</f>
        <v>0</v>
      </c>
      <c r="J1150" s="32">
        <f>IF(B1150="","",F1150+H1150-I1150)</f>
        <v>0</v>
      </c>
      <c r="K1150" s="34">
        <f>IF(B1150="","",ROUND(E1150-J1150,2))</f>
        <v>0</v>
      </c>
      <c r="L1150" s="35">
        <f>IF(B1150="","",L1149+I1150)</f>
        <v>0</v>
      </c>
      <c r="M1150" s="32">
        <f>IF(B1150="","",IF(AND('Mortgage Calculator'!$D$21/'Mortgage Calculator'!$D$6&gt;0.8,E1150/'Mortgage Calculator'!$D$6&gt;0.78),ROUND('Mortgage Calculator'!$D$21*'Mortgage Calculator'!$D$15/12,2),0))</f>
        <v>0</v>
      </c>
      <c r="N1150" s="36">
        <f>IF(B1150="","",1-K1150/'Mortgage Calculator'!$D$6)</f>
        <v>0</v>
      </c>
    </row>
    <row r="1151" spans="2:14">
      <c r="B1151" s="30">
        <f>IF(B1150="","",IF(K1150&gt;0.005,B1150+1,""))</f>
        <v>0</v>
      </c>
      <c r="C1151" s="31">
        <f>IF(B1151="","",EDATE('Mortgage Calculator'!$D$10,B1151-1))</f>
        <v>0</v>
      </c>
      <c r="D1151" s="30">
        <f>IF(B1151="","",INT((B1151-1)/12)+1)</f>
        <v>0</v>
      </c>
      <c r="E1151" s="32">
        <f>IF(B1151="","",K1150)</f>
        <v>0</v>
      </c>
      <c r="F1151" s="32">
        <f>IF(B1151="","",IF(B1151&gt;='Mortgage Calculator'!$D$22,E1151+I1151,MIN('Mortgage Calculator'!$D$23,E1151+I1151)))</f>
        <v>0</v>
      </c>
      <c r="G1151" s="33"/>
      <c r="H1151" s="32">
        <f>IF(B1151="","",MAX(0,MIN('Mortgage Calculator'!$D$17+N(G1151),E1151+I1151-F1151)))</f>
        <v>0</v>
      </c>
      <c r="I1151" s="32">
        <f>IF(B1151="","",ROUND(E1151*'Mortgage Calculator'!$D$8/12,2))</f>
        <v>0</v>
      </c>
      <c r="J1151" s="32">
        <f>IF(B1151="","",F1151+H1151-I1151)</f>
        <v>0</v>
      </c>
      <c r="K1151" s="34">
        <f>IF(B1151="","",ROUND(E1151-J1151,2))</f>
        <v>0</v>
      </c>
      <c r="L1151" s="35">
        <f>IF(B1151="","",L1150+I1151)</f>
        <v>0</v>
      </c>
      <c r="M1151" s="32">
        <f>IF(B1151="","",IF(AND('Mortgage Calculator'!$D$21/'Mortgage Calculator'!$D$6&gt;0.8,E1151/'Mortgage Calculator'!$D$6&gt;0.78),ROUND('Mortgage Calculator'!$D$21*'Mortgage Calculator'!$D$15/12,2),0))</f>
        <v>0</v>
      </c>
      <c r="N1151" s="36">
        <f>IF(B1151="","",1-K1151/'Mortgage Calculator'!$D$6)</f>
        <v>0</v>
      </c>
    </row>
    <row r="1152" spans="2:14">
      <c r="B1152" s="30">
        <f>IF(B1151="","",IF(K1151&gt;0.005,B1151+1,""))</f>
        <v>0</v>
      </c>
      <c r="C1152" s="31">
        <f>IF(B1152="","",EDATE('Mortgage Calculator'!$D$10,B1152-1))</f>
        <v>0</v>
      </c>
      <c r="D1152" s="30">
        <f>IF(B1152="","",INT((B1152-1)/12)+1)</f>
        <v>0</v>
      </c>
      <c r="E1152" s="32">
        <f>IF(B1152="","",K1151)</f>
        <v>0</v>
      </c>
      <c r="F1152" s="32">
        <f>IF(B1152="","",IF(B1152&gt;='Mortgage Calculator'!$D$22,E1152+I1152,MIN('Mortgage Calculator'!$D$23,E1152+I1152)))</f>
        <v>0</v>
      </c>
      <c r="G1152" s="33"/>
      <c r="H1152" s="32">
        <f>IF(B1152="","",MAX(0,MIN('Mortgage Calculator'!$D$17+N(G1152),E1152+I1152-F1152)))</f>
        <v>0</v>
      </c>
      <c r="I1152" s="32">
        <f>IF(B1152="","",ROUND(E1152*'Mortgage Calculator'!$D$8/12,2))</f>
        <v>0</v>
      </c>
      <c r="J1152" s="32">
        <f>IF(B1152="","",F1152+H1152-I1152)</f>
        <v>0</v>
      </c>
      <c r="K1152" s="34">
        <f>IF(B1152="","",ROUND(E1152-J1152,2))</f>
        <v>0</v>
      </c>
      <c r="L1152" s="35">
        <f>IF(B1152="","",L1151+I1152)</f>
        <v>0</v>
      </c>
      <c r="M1152" s="32">
        <f>IF(B1152="","",IF(AND('Mortgage Calculator'!$D$21/'Mortgage Calculator'!$D$6&gt;0.8,E1152/'Mortgage Calculator'!$D$6&gt;0.78),ROUND('Mortgage Calculator'!$D$21*'Mortgage Calculator'!$D$15/12,2),0))</f>
        <v>0</v>
      </c>
      <c r="N1152" s="36">
        <f>IF(B1152="","",1-K1152/'Mortgage Calculator'!$D$6)</f>
        <v>0</v>
      </c>
    </row>
    <row r="1153" spans="2:14">
      <c r="B1153" s="30">
        <f>IF(B1152="","",IF(K1152&gt;0.005,B1152+1,""))</f>
        <v>0</v>
      </c>
      <c r="C1153" s="31">
        <f>IF(B1153="","",EDATE('Mortgage Calculator'!$D$10,B1153-1))</f>
        <v>0</v>
      </c>
      <c r="D1153" s="30">
        <f>IF(B1153="","",INT((B1153-1)/12)+1)</f>
        <v>0</v>
      </c>
      <c r="E1153" s="32">
        <f>IF(B1153="","",K1152)</f>
        <v>0</v>
      </c>
      <c r="F1153" s="32">
        <f>IF(B1153="","",IF(B1153&gt;='Mortgage Calculator'!$D$22,E1153+I1153,MIN('Mortgage Calculator'!$D$23,E1153+I1153)))</f>
        <v>0</v>
      </c>
      <c r="G1153" s="33"/>
      <c r="H1153" s="32">
        <f>IF(B1153="","",MAX(0,MIN('Mortgage Calculator'!$D$17+N(G1153),E1153+I1153-F1153)))</f>
        <v>0</v>
      </c>
      <c r="I1153" s="32">
        <f>IF(B1153="","",ROUND(E1153*'Mortgage Calculator'!$D$8/12,2))</f>
        <v>0</v>
      </c>
      <c r="J1153" s="32">
        <f>IF(B1153="","",F1153+H1153-I1153)</f>
        <v>0</v>
      </c>
      <c r="K1153" s="34">
        <f>IF(B1153="","",ROUND(E1153-J1153,2))</f>
        <v>0</v>
      </c>
      <c r="L1153" s="35">
        <f>IF(B1153="","",L1152+I1153)</f>
        <v>0</v>
      </c>
      <c r="M1153" s="32">
        <f>IF(B1153="","",IF(AND('Mortgage Calculator'!$D$21/'Mortgage Calculator'!$D$6&gt;0.8,E1153/'Mortgage Calculator'!$D$6&gt;0.78),ROUND('Mortgage Calculator'!$D$21*'Mortgage Calculator'!$D$15/12,2),0))</f>
        <v>0</v>
      </c>
      <c r="N1153" s="36">
        <f>IF(B1153="","",1-K1153/'Mortgage Calculator'!$D$6)</f>
        <v>0</v>
      </c>
    </row>
    <row r="1154" spans="2:14">
      <c r="B1154" s="30">
        <f>IF(B1153="","",IF(K1153&gt;0.005,B1153+1,""))</f>
        <v>0</v>
      </c>
      <c r="C1154" s="31">
        <f>IF(B1154="","",EDATE('Mortgage Calculator'!$D$10,B1154-1))</f>
        <v>0</v>
      </c>
      <c r="D1154" s="30">
        <f>IF(B1154="","",INT((B1154-1)/12)+1)</f>
        <v>0</v>
      </c>
      <c r="E1154" s="32">
        <f>IF(B1154="","",K1153)</f>
        <v>0</v>
      </c>
      <c r="F1154" s="32">
        <f>IF(B1154="","",IF(B1154&gt;='Mortgage Calculator'!$D$22,E1154+I1154,MIN('Mortgage Calculator'!$D$23,E1154+I1154)))</f>
        <v>0</v>
      </c>
      <c r="G1154" s="33"/>
      <c r="H1154" s="32">
        <f>IF(B1154="","",MAX(0,MIN('Mortgage Calculator'!$D$17+N(G1154),E1154+I1154-F1154)))</f>
        <v>0</v>
      </c>
      <c r="I1154" s="32">
        <f>IF(B1154="","",ROUND(E1154*'Mortgage Calculator'!$D$8/12,2))</f>
        <v>0</v>
      </c>
      <c r="J1154" s="32">
        <f>IF(B1154="","",F1154+H1154-I1154)</f>
        <v>0</v>
      </c>
      <c r="K1154" s="34">
        <f>IF(B1154="","",ROUND(E1154-J1154,2))</f>
        <v>0</v>
      </c>
      <c r="L1154" s="35">
        <f>IF(B1154="","",L1153+I1154)</f>
        <v>0</v>
      </c>
      <c r="M1154" s="32">
        <f>IF(B1154="","",IF(AND('Mortgage Calculator'!$D$21/'Mortgage Calculator'!$D$6&gt;0.8,E1154/'Mortgage Calculator'!$D$6&gt;0.78),ROUND('Mortgage Calculator'!$D$21*'Mortgage Calculator'!$D$15/12,2),0))</f>
        <v>0</v>
      </c>
      <c r="N1154" s="36">
        <f>IF(B1154="","",1-K1154/'Mortgage Calculator'!$D$6)</f>
        <v>0</v>
      </c>
    </row>
    <row r="1155" spans="2:14">
      <c r="B1155" s="30">
        <f>IF(B1154="","",IF(K1154&gt;0.005,B1154+1,""))</f>
        <v>0</v>
      </c>
      <c r="C1155" s="31">
        <f>IF(B1155="","",EDATE('Mortgage Calculator'!$D$10,B1155-1))</f>
        <v>0</v>
      </c>
      <c r="D1155" s="30">
        <f>IF(B1155="","",INT((B1155-1)/12)+1)</f>
        <v>0</v>
      </c>
      <c r="E1155" s="32">
        <f>IF(B1155="","",K1154)</f>
        <v>0</v>
      </c>
      <c r="F1155" s="32">
        <f>IF(B1155="","",IF(B1155&gt;='Mortgage Calculator'!$D$22,E1155+I1155,MIN('Mortgage Calculator'!$D$23,E1155+I1155)))</f>
        <v>0</v>
      </c>
      <c r="G1155" s="33"/>
      <c r="H1155" s="32">
        <f>IF(B1155="","",MAX(0,MIN('Mortgage Calculator'!$D$17+N(G1155),E1155+I1155-F1155)))</f>
        <v>0</v>
      </c>
      <c r="I1155" s="32">
        <f>IF(B1155="","",ROUND(E1155*'Mortgage Calculator'!$D$8/12,2))</f>
        <v>0</v>
      </c>
      <c r="J1155" s="32">
        <f>IF(B1155="","",F1155+H1155-I1155)</f>
        <v>0</v>
      </c>
      <c r="K1155" s="34">
        <f>IF(B1155="","",ROUND(E1155-J1155,2))</f>
        <v>0</v>
      </c>
      <c r="L1155" s="35">
        <f>IF(B1155="","",L1154+I1155)</f>
        <v>0</v>
      </c>
      <c r="M1155" s="32">
        <f>IF(B1155="","",IF(AND('Mortgage Calculator'!$D$21/'Mortgage Calculator'!$D$6&gt;0.8,E1155/'Mortgage Calculator'!$D$6&gt;0.78),ROUND('Mortgage Calculator'!$D$21*'Mortgage Calculator'!$D$15/12,2),0))</f>
        <v>0</v>
      </c>
      <c r="N1155" s="36">
        <f>IF(B1155="","",1-K1155/'Mortgage Calculator'!$D$6)</f>
        <v>0</v>
      </c>
    </row>
    <row r="1156" spans="2:14">
      <c r="B1156" s="30">
        <f>IF(B1155="","",IF(K1155&gt;0.005,B1155+1,""))</f>
        <v>0</v>
      </c>
      <c r="C1156" s="31">
        <f>IF(B1156="","",EDATE('Mortgage Calculator'!$D$10,B1156-1))</f>
        <v>0</v>
      </c>
      <c r="D1156" s="30">
        <f>IF(B1156="","",INT((B1156-1)/12)+1)</f>
        <v>0</v>
      </c>
      <c r="E1156" s="32">
        <f>IF(B1156="","",K1155)</f>
        <v>0</v>
      </c>
      <c r="F1156" s="32">
        <f>IF(B1156="","",IF(B1156&gt;='Mortgage Calculator'!$D$22,E1156+I1156,MIN('Mortgage Calculator'!$D$23,E1156+I1156)))</f>
        <v>0</v>
      </c>
      <c r="G1156" s="33"/>
      <c r="H1156" s="32">
        <f>IF(B1156="","",MAX(0,MIN('Mortgage Calculator'!$D$17+N(G1156),E1156+I1156-F1156)))</f>
        <v>0</v>
      </c>
      <c r="I1156" s="32">
        <f>IF(B1156="","",ROUND(E1156*'Mortgage Calculator'!$D$8/12,2))</f>
        <v>0</v>
      </c>
      <c r="J1156" s="32">
        <f>IF(B1156="","",F1156+H1156-I1156)</f>
        <v>0</v>
      </c>
      <c r="K1156" s="34">
        <f>IF(B1156="","",ROUND(E1156-J1156,2))</f>
        <v>0</v>
      </c>
      <c r="L1156" s="35">
        <f>IF(B1156="","",L1155+I1156)</f>
        <v>0</v>
      </c>
      <c r="M1156" s="32">
        <f>IF(B1156="","",IF(AND('Mortgage Calculator'!$D$21/'Mortgage Calculator'!$D$6&gt;0.8,E1156/'Mortgage Calculator'!$D$6&gt;0.78),ROUND('Mortgage Calculator'!$D$21*'Mortgage Calculator'!$D$15/12,2),0))</f>
        <v>0</v>
      </c>
      <c r="N1156" s="36">
        <f>IF(B1156="","",1-K1156/'Mortgage Calculator'!$D$6)</f>
        <v>0</v>
      </c>
    </row>
    <row r="1157" spans="2:14">
      <c r="B1157" s="30">
        <f>IF(B1156="","",IF(K1156&gt;0.005,B1156+1,""))</f>
        <v>0</v>
      </c>
      <c r="C1157" s="31">
        <f>IF(B1157="","",EDATE('Mortgage Calculator'!$D$10,B1157-1))</f>
        <v>0</v>
      </c>
      <c r="D1157" s="30">
        <f>IF(B1157="","",INT((B1157-1)/12)+1)</f>
        <v>0</v>
      </c>
      <c r="E1157" s="32">
        <f>IF(B1157="","",K1156)</f>
        <v>0</v>
      </c>
      <c r="F1157" s="32">
        <f>IF(B1157="","",IF(B1157&gt;='Mortgage Calculator'!$D$22,E1157+I1157,MIN('Mortgage Calculator'!$D$23,E1157+I1157)))</f>
        <v>0</v>
      </c>
      <c r="G1157" s="33"/>
      <c r="H1157" s="32">
        <f>IF(B1157="","",MAX(0,MIN('Mortgage Calculator'!$D$17+N(G1157),E1157+I1157-F1157)))</f>
        <v>0</v>
      </c>
      <c r="I1157" s="32">
        <f>IF(B1157="","",ROUND(E1157*'Mortgage Calculator'!$D$8/12,2))</f>
        <v>0</v>
      </c>
      <c r="J1157" s="32">
        <f>IF(B1157="","",F1157+H1157-I1157)</f>
        <v>0</v>
      </c>
      <c r="K1157" s="34">
        <f>IF(B1157="","",ROUND(E1157-J1157,2))</f>
        <v>0</v>
      </c>
      <c r="L1157" s="35">
        <f>IF(B1157="","",L1156+I1157)</f>
        <v>0</v>
      </c>
      <c r="M1157" s="32">
        <f>IF(B1157="","",IF(AND('Mortgage Calculator'!$D$21/'Mortgage Calculator'!$D$6&gt;0.8,E1157/'Mortgage Calculator'!$D$6&gt;0.78),ROUND('Mortgage Calculator'!$D$21*'Mortgage Calculator'!$D$15/12,2),0))</f>
        <v>0</v>
      </c>
      <c r="N1157" s="36">
        <f>IF(B1157="","",1-K1157/'Mortgage Calculator'!$D$6)</f>
        <v>0</v>
      </c>
    </row>
    <row r="1158" spans="2:14">
      <c r="B1158" s="30">
        <f>IF(B1157="","",IF(K1157&gt;0.005,B1157+1,""))</f>
        <v>0</v>
      </c>
      <c r="C1158" s="31">
        <f>IF(B1158="","",EDATE('Mortgage Calculator'!$D$10,B1158-1))</f>
        <v>0</v>
      </c>
      <c r="D1158" s="30">
        <f>IF(B1158="","",INT((B1158-1)/12)+1)</f>
        <v>0</v>
      </c>
      <c r="E1158" s="32">
        <f>IF(B1158="","",K1157)</f>
        <v>0</v>
      </c>
      <c r="F1158" s="32">
        <f>IF(B1158="","",IF(B1158&gt;='Mortgage Calculator'!$D$22,E1158+I1158,MIN('Mortgage Calculator'!$D$23,E1158+I1158)))</f>
        <v>0</v>
      </c>
      <c r="G1158" s="33"/>
      <c r="H1158" s="32">
        <f>IF(B1158="","",MAX(0,MIN('Mortgage Calculator'!$D$17+N(G1158),E1158+I1158-F1158)))</f>
        <v>0</v>
      </c>
      <c r="I1158" s="32">
        <f>IF(B1158="","",ROUND(E1158*'Mortgage Calculator'!$D$8/12,2))</f>
        <v>0</v>
      </c>
      <c r="J1158" s="32">
        <f>IF(B1158="","",F1158+H1158-I1158)</f>
        <v>0</v>
      </c>
      <c r="K1158" s="34">
        <f>IF(B1158="","",ROUND(E1158-J1158,2))</f>
        <v>0</v>
      </c>
      <c r="L1158" s="35">
        <f>IF(B1158="","",L1157+I1158)</f>
        <v>0</v>
      </c>
      <c r="M1158" s="32">
        <f>IF(B1158="","",IF(AND('Mortgage Calculator'!$D$21/'Mortgage Calculator'!$D$6&gt;0.8,E1158/'Mortgage Calculator'!$D$6&gt;0.78),ROUND('Mortgage Calculator'!$D$21*'Mortgage Calculator'!$D$15/12,2),0))</f>
        <v>0</v>
      </c>
      <c r="N1158" s="36">
        <f>IF(B1158="","",1-K1158/'Mortgage Calculator'!$D$6)</f>
        <v>0</v>
      </c>
    </row>
    <row r="1159" spans="2:14">
      <c r="B1159" s="30">
        <f>IF(B1158="","",IF(K1158&gt;0.005,B1158+1,""))</f>
        <v>0</v>
      </c>
      <c r="C1159" s="31">
        <f>IF(B1159="","",EDATE('Mortgage Calculator'!$D$10,B1159-1))</f>
        <v>0</v>
      </c>
      <c r="D1159" s="30">
        <f>IF(B1159="","",INT((B1159-1)/12)+1)</f>
        <v>0</v>
      </c>
      <c r="E1159" s="32">
        <f>IF(B1159="","",K1158)</f>
        <v>0</v>
      </c>
      <c r="F1159" s="32">
        <f>IF(B1159="","",IF(B1159&gt;='Mortgage Calculator'!$D$22,E1159+I1159,MIN('Mortgage Calculator'!$D$23,E1159+I1159)))</f>
        <v>0</v>
      </c>
      <c r="G1159" s="33"/>
      <c r="H1159" s="32">
        <f>IF(B1159="","",MAX(0,MIN('Mortgage Calculator'!$D$17+N(G1159),E1159+I1159-F1159)))</f>
        <v>0</v>
      </c>
      <c r="I1159" s="32">
        <f>IF(B1159="","",ROUND(E1159*'Mortgage Calculator'!$D$8/12,2))</f>
        <v>0</v>
      </c>
      <c r="J1159" s="32">
        <f>IF(B1159="","",F1159+H1159-I1159)</f>
        <v>0</v>
      </c>
      <c r="K1159" s="34">
        <f>IF(B1159="","",ROUND(E1159-J1159,2))</f>
        <v>0</v>
      </c>
      <c r="L1159" s="35">
        <f>IF(B1159="","",L1158+I1159)</f>
        <v>0</v>
      </c>
      <c r="M1159" s="32">
        <f>IF(B1159="","",IF(AND('Mortgage Calculator'!$D$21/'Mortgage Calculator'!$D$6&gt;0.8,E1159/'Mortgage Calculator'!$D$6&gt;0.78),ROUND('Mortgage Calculator'!$D$21*'Mortgage Calculator'!$D$15/12,2),0))</f>
        <v>0</v>
      </c>
      <c r="N1159" s="36">
        <f>IF(B1159="","",1-K1159/'Mortgage Calculator'!$D$6)</f>
        <v>0</v>
      </c>
    </row>
    <row r="1160" spans="2:14">
      <c r="B1160" s="30">
        <f>IF(B1159="","",IF(K1159&gt;0.005,B1159+1,""))</f>
        <v>0</v>
      </c>
      <c r="C1160" s="31">
        <f>IF(B1160="","",EDATE('Mortgage Calculator'!$D$10,B1160-1))</f>
        <v>0</v>
      </c>
      <c r="D1160" s="30">
        <f>IF(B1160="","",INT((B1160-1)/12)+1)</f>
        <v>0</v>
      </c>
      <c r="E1160" s="32">
        <f>IF(B1160="","",K1159)</f>
        <v>0</v>
      </c>
      <c r="F1160" s="32">
        <f>IF(B1160="","",IF(B1160&gt;='Mortgage Calculator'!$D$22,E1160+I1160,MIN('Mortgage Calculator'!$D$23,E1160+I1160)))</f>
        <v>0</v>
      </c>
      <c r="G1160" s="33"/>
      <c r="H1160" s="32">
        <f>IF(B1160="","",MAX(0,MIN('Mortgage Calculator'!$D$17+N(G1160),E1160+I1160-F1160)))</f>
        <v>0</v>
      </c>
      <c r="I1160" s="32">
        <f>IF(B1160="","",ROUND(E1160*'Mortgage Calculator'!$D$8/12,2))</f>
        <v>0</v>
      </c>
      <c r="J1160" s="32">
        <f>IF(B1160="","",F1160+H1160-I1160)</f>
        <v>0</v>
      </c>
      <c r="K1160" s="34">
        <f>IF(B1160="","",ROUND(E1160-J1160,2))</f>
        <v>0</v>
      </c>
      <c r="L1160" s="35">
        <f>IF(B1160="","",L1159+I1160)</f>
        <v>0</v>
      </c>
      <c r="M1160" s="32">
        <f>IF(B1160="","",IF(AND('Mortgage Calculator'!$D$21/'Mortgage Calculator'!$D$6&gt;0.8,E1160/'Mortgage Calculator'!$D$6&gt;0.78),ROUND('Mortgage Calculator'!$D$21*'Mortgage Calculator'!$D$15/12,2),0))</f>
        <v>0</v>
      </c>
      <c r="N1160" s="36">
        <f>IF(B1160="","",1-K1160/'Mortgage Calculator'!$D$6)</f>
        <v>0</v>
      </c>
    </row>
    <row r="1161" spans="2:14">
      <c r="B1161" s="30">
        <f>IF(B1160="","",IF(K1160&gt;0.005,B1160+1,""))</f>
        <v>0</v>
      </c>
      <c r="C1161" s="31">
        <f>IF(B1161="","",EDATE('Mortgage Calculator'!$D$10,B1161-1))</f>
        <v>0</v>
      </c>
      <c r="D1161" s="30">
        <f>IF(B1161="","",INT((B1161-1)/12)+1)</f>
        <v>0</v>
      </c>
      <c r="E1161" s="32">
        <f>IF(B1161="","",K1160)</f>
        <v>0</v>
      </c>
      <c r="F1161" s="32">
        <f>IF(B1161="","",IF(B1161&gt;='Mortgage Calculator'!$D$22,E1161+I1161,MIN('Mortgage Calculator'!$D$23,E1161+I1161)))</f>
        <v>0</v>
      </c>
      <c r="G1161" s="33"/>
      <c r="H1161" s="32">
        <f>IF(B1161="","",MAX(0,MIN('Mortgage Calculator'!$D$17+N(G1161),E1161+I1161-F1161)))</f>
        <v>0</v>
      </c>
      <c r="I1161" s="32">
        <f>IF(B1161="","",ROUND(E1161*'Mortgage Calculator'!$D$8/12,2))</f>
        <v>0</v>
      </c>
      <c r="J1161" s="32">
        <f>IF(B1161="","",F1161+H1161-I1161)</f>
        <v>0</v>
      </c>
      <c r="K1161" s="34">
        <f>IF(B1161="","",ROUND(E1161-J1161,2))</f>
        <v>0</v>
      </c>
      <c r="L1161" s="35">
        <f>IF(B1161="","",L1160+I1161)</f>
        <v>0</v>
      </c>
      <c r="M1161" s="32">
        <f>IF(B1161="","",IF(AND('Mortgage Calculator'!$D$21/'Mortgage Calculator'!$D$6&gt;0.8,E1161/'Mortgage Calculator'!$D$6&gt;0.78),ROUND('Mortgage Calculator'!$D$21*'Mortgage Calculator'!$D$15/12,2),0))</f>
        <v>0</v>
      </c>
      <c r="N1161" s="36">
        <f>IF(B1161="","",1-K1161/'Mortgage Calculator'!$D$6)</f>
        <v>0</v>
      </c>
    </row>
    <row r="1162" spans="2:14">
      <c r="B1162" s="30">
        <f>IF(B1161="","",IF(K1161&gt;0.005,B1161+1,""))</f>
        <v>0</v>
      </c>
      <c r="C1162" s="31">
        <f>IF(B1162="","",EDATE('Mortgage Calculator'!$D$10,B1162-1))</f>
        <v>0</v>
      </c>
      <c r="D1162" s="30">
        <f>IF(B1162="","",INT((B1162-1)/12)+1)</f>
        <v>0</v>
      </c>
      <c r="E1162" s="32">
        <f>IF(B1162="","",K1161)</f>
        <v>0</v>
      </c>
      <c r="F1162" s="32">
        <f>IF(B1162="","",IF(B1162&gt;='Mortgage Calculator'!$D$22,E1162+I1162,MIN('Mortgage Calculator'!$D$23,E1162+I1162)))</f>
        <v>0</v>
      </c>
      <c r="G1162" s="33"/>
      <c r="H1162" s="32">
        <f>IF(B1162="","",MAX(0,MIN('Mortgage Calculator'!$D$17+N(G1162),E1162+I1162-F1162)))</f>
        <v>0</v>
      </c>
      <c r="I1162" s="32">
        <f>IF(B1162="","",ROUND(E1162*'Mortgage Calculator'!$D$8/12,2))</f>
        <v>0</v>
      </c>
      <c r="J1162" s="32">
        <f>IF(B1162="","",F1162+H1162-I1162)</f>
        <v>0</v>
      </c>
      <c r="K1162" s="34">
        <f>IF(B1162="","",ROUND(E1162-J1162,2))</f>
        <v>0</v>
      </c>
      <c r="L1162" s="35">
        <f>IF(B1162="","",L1161+I1162)</f>
        <v>0</v>
      </c>
      <c r="M1162" s="32">
        <f>IF(B1162="","",IF(AND('Mortgage Calculator'!$D$21/'Mortgage Calculator'!$D$6&gt;0.8,E1162/'Mortgage Calculator'!$D$6&gt;0.78),ROUND('Mortgage Calculator'!$D$21*'Mortgage Calculator'!$D$15/12,2),0))</f>
        <v>0</v>
      </c>
      <c r="N1162" s="36">
        <f>IF(B1162="","",1-K1162/'Mortgage Calculator'!$D$6)</f>
        <v>0</v>
      </c>
    </row>
    <row r="1163" spans="2:14">
      <c r="B1163" s="30">
        <f>IF(B1162="","",IF(K1162&gt;0.005,B1162+1,""))</f>
        <v>0</v>
      </c>
      <c r="C1163" s="31">
        <f>IF(B1163="","",EDATE('Mortgage Calculator'!$D$10,B1163-1))</f>
        <v>0</v>
      </c>
      <c r="D1163" s="30">
        <f>IF(B1163="","",INT((B1163-1)/12)+1)</f>
        <v>0</v>
      </c>
      <c r="E1163" s="32">
        <f>IF(B1163="","",K1162)</f>
        <v>0</v>
      </c>
      <c r="F1163" s="32">
        <f>IF(B1163="","",IF(B1163&gt;='Mortgage Calculator'!$D$22,E1163+I1163,MIN('Mortgage Calculator'!$D$23,E1163+I1163)))</f>
        <v>0</v>
      </c>
      <c r="G1163" s="33"/>
      <c r="H1163" s="32">
        <f>IF(B1163="","",MAX(0,MIN('Mortgage Calculator'!$D$17+N(G1163),E1163+I1163-F1163)))</f>
        <v>0</v>
      </c>
      <c r="I1163" s="32">
        <f>IF(B1163="","",ROUND(E1163*'Mortgage Calculator'!$D$8/12,2))</f>
        <v>0</v>
      </c>
      <c r="J1163" s="32">
        <f>IF(B1163="","",F1163+H1163-I1163)</f>
        <v>0</v>
      </c>
      <c r="K1163" s="34">
        <f>IF(B1163="","",ROUND(E1163-J1163,2))</f>
        <v>0</v>
      </c>
      <c r="L1163" s="35">
        <f>IF(B1163="","",L1162+I1163)</f>
        <v>0</v>
      </c>
      <c r="M1163" s="32">
        <f>IF(B1163="","",IF(AND('Mortgage Calculator'!$D$21/'Mortgage Calculator'!$D$6&gt;0.8,E1163/'Mortgage Calculator'!$D$6&gt;0.78),ROUND('Mortgage Calculator'!$D$21*'Mortgage Calculator'!$D$15/12,2),0))</f>
        <v>0</v>
      </c>
      <c r="N1163" s="36">
        <f>IF(B1163="","",1-K1163/'Mortgage Calculator'!$D$6)</f>
        <v>0</v>
      </c>
    </row>
    <row r="1164" spans="2:14">
      <c r="B1164" s="30">
        <f>IF(B1163="","",IF(K1163&gt;0.005,B1163+1,""))</f>
        <v>0</v>
      </c>
      <c r="C1164" s="31">
        <f>IF(B1164="","",EDATE('Mortgage Calculator'!$D$10,B1164-1))</f>
        <v>0</v>
      </c>
      <c r="D1164" s="30">
        <f>IF(B1164="","",INT((B1164-1)/12)+1)</f>
        <v>0</v>
      </c>
      <c r="E1164" s="32">
        <f>IF(B1164="","",K1163)</f>
        <v>0</v>
      </c>
      <c r="F1164" s="32">
        <f>IF(B1164="","",IF(B1164&gt;='Mortgage Calculator'!$D$22,E1164+I1164,MIN('Mortgage Calculator'!$D$23,E1164+I1164)))</f>
        <v>0</v>
      </c>
      <c r="G1164" s="33"/>
      <c r="H1164" s="32">
        <f>IF(B1164="","",MAX(0,MIN('Mortgage Calculator'!$D$17+N(G1164),E1164+I1164-F1164)))</f>
        <v>0</v>
      </c>
      <c r="I1164" s="32">
        <f>IF(B1164="","",ROUND(E1164*'Mortgage Calculator'!$D$8/12,2))</f>
        <v>0</v>
      </c>
      <c r="J1164" s="32">
        <f>IF(B1164="","",F1164+H1164-I1164)</f>
        <v>0</v>
      </c>
      <c r="K1164" s="34">
        <f>IF(B1164="","",ROUND(E1164-J1164,2))</f>
        <v>0</v>
      </c>
      <c r="L1164" s="35">
        <f>IF(B1164="","",L1163+I1164)</f>
        <v>0</v>
      </c>
      <c r="M1164" s="32">
        <f>IF(B1164="","",IF(AND('Mortgage Calculator'!$D$21/'Mortgage Calculator'!$D$6&gt;0.8,E1164/'Mortgage Calculator'!$D$6&gt;0.78),ROUND('Mortgage Calculator'!$D$21*'Mortgage Calculator'!$D$15/12,2),0))</f>
        <v>0</v>
      </c>
      <c r="N1164" s="36">
        <f>IF(B1164="","",1-K1164/'Mortgage Calculator'!$D$6)</f>
        <v>0</v>
      </c>
    </row>
    <row r="1165" spans="2:14">
      <c r="B1165" s="30">
        <f>IF(B1164="","",IF(K1164&gt;0.005,B1164+1,""))</f>
        <v>0</v>
      </c>
      <c r="C1165" s="31">
        <f>IF(B1165="","",EDATE('Mortgage Calculator'!$D$10,B1165-1))</f>
        <v>0</v>
      </c>
      <c r="D1165" s="30">
        <f>IF(B1165="","",INT((B1165-1)/12)+1)</f>
        <v>0</v>
      </c>
      <c r="E1165" s="32">
        <f>IF(B1165="","",K1164)</f>
        <v>0</v>
      </c>
      <c r="F1165" s="32">
        <f>IF(B1165="","",IF(B1165&gt;='Mortgage Calculator'!$D$22,E1165+I1165,MIN('Mortgage Calculator'!$D$23,E1165+I1165)))</f>
        <v>0</v>
      </c>
      <c r="G1165" s="33"/>
      <c r="H1165" s="32">
        <f>IF(B1165="","",MAX(0,MIN('Mortgage Calculator'!$D$17+N(G1165),E1165+I1165-F1165)))</f>
        <v>0</v>
      </c>
      <c r="I1165" s="32">
        <f>IF(B1165="","",ROUND(E1165*'Mortgage Calculator'!$D$8/12,2))</f>
        <v>0</v>
      </c>
      <c r="J1165" s="32">
        <f>IF(B1165="","",F1165+H1165-I1165)</f>
        <v>0</v>
      </c>
      <c r="K1165" s="34">
        <f>IF(B1165="","",ROUND(E1165-J1165,2))</f>
        <v>0</v>
      </c>
      <c r="L1165" s="35">
        <f>IF(B1165="","",L1164+I1165)</f>
        <v>0</v>
      </c>
      <c r="M1165" s="32">
        <f>IF(B1165="","",IF(AND('Mortgage Calculator'!$D$21/'Mortgage Calculator'!$D$6&gt;0.8,E1165/'Mortgage Calculator'!$D$6&gt;0.78),ROUND('Mortgage Calculator'!$D$21*'Mortgage Calculator'!$D$15/12,2),0))</f>
        <v>0</v>
      </c>
      <c r="N1165" s="36">
        <f>IF(B1165="","",1-K1165/'Mortgage Calculator'!$D$6)</f>
        <v>0</v>
      </c>
    </row>
    <row r="1166" spans="2:14">
      <c r="B1166" s="30">
        <f>IF(B1165="","",IF(K1165&gt;0.005,B1165+1,""))</f>
        <v>0</v>
      </c>
      <c r="C1166" s="31">
        <f>IF(B1166="","",EDATE('Mortgage Calculator'!$D$10,B1166-1))</f>
        <v>0</v>
      </c>
      <c r="D1166" s="30">
        <f>IF(B1166="","",INT((B1166-1)/12)+1)</f>
        <v>0</v>
      </c>
      <c r="E1166" s="32">
        <f>IF(B1166="","",K1165)</f>
        <v>0</v>
      </c>
      <c r="F1166" s="32">
        <f>IF(B1166="","",IF(B1166&gt;='Mortgage Calculator'!$D$22,E1166+I1166,MIN('Mortgage Calculator'!$D$23,E1166+I1166)))</f>
        <v>0</v>
      </c>
      <c r="G1166" s="33"/>
      <c r="H1166" s="32">
        <f>IF(B1166="","",MAX(0,MIN('Mortgage Calculator'!$D$17+N(G1166),E1166+I1166-F1166)))</f>
        <v>0</v>
      </c>
      <c r="I1166" s="32">
        <f>IF(B1166="","",ROUND(E1166*'Mortgage Calculator'!$D$8/12,2))</f>
        <v>0</v>
      </c>
      <c r="J1166" s="32">
        <f>IF(B1166="","",F1166+H1166-I1166)</f>
        <v>0</v>
      </c>
      <c r="K1166" s="34">
        <f>IF(B1166="","",ROUND(E1166-J1166,2))</f>
        <v>0</v>
      </c>
      <c r="L1166" s="35">
        <f>IF(B1166="","",L1165+I1166)</f>
        <v>0</v>
      </c>
      <c r="M1166" s="32">
        <f>IF(B1166="","",IF(AND('Mortgage Calculator'!$D$21/'Mortgage Calculator'!$D$6&gt;0.8,E1166/'Mortgage Calculator'!$D$6&gt;0.78),ROUND('Mortgage Calculator'!$D$21*'Mortgage Calculator'!$D$15/12,2),0))</f>
        <v>0</v>
      </c>
      <c r="N1166" s="36">
        <f>IF(B1166="","",1-K1166/'Mortgage Calculator'!$D$6)</f>
        <v>0</v>
      </c>
    </row>
    <row r="1167" spans="2:14">
      <c r="B1167" s="30">
        <f>IF(B1166="","",IF(K1166&gt;0.005,B1166+1,""))</f>
        <v>0</v>
      </c>
      <c r="C1167" s="31">
        <f>IF(B1167="","",EDATE('Mortgage Calculator'!$D$10,B1167-1))</f>
        <v>0</v>
      </c>
      <c r="D1167" s="30">
        <f>IF(B1167="","",INT((B1167-1)/12)+1)</f>
        <v>0</v>
      </c>
      <c r="E1167" s="32">
        <f>IF(B1167="","",K1166)</f>
        <v>0</v>
      </c>
      <c r="F1167" s="32">
        <f>IF(B1167="","",IF(B1167&gt;='Mortgage Calculator'!$D$22,E1167+I1167,MIN('Mortgage Calculator'!$D$23,E1167+I1167)))</f>
        <v>0</v>
      </c>
      <c r="G1167" s="33"/>
      <c r="H1167" s="32">
        <f>IF(B1167="","",MAX(0,MIN('Mortgage Calculator'!$D$17+N(G1167),E1167+I1167-F1167)))</f>
        <v>0</v>
      </c>
      <c r="I1167" s="32">
        <f>IF(B1167="","",ROUND(E1167*'Mortgage Calculator'!$D$8/12,2))</f>
        <v>0</v>
      </c>
      <c r="J1167" s="32">
        <f>IF(B1167="","",F1167+H1167-I1167)</f>
        <v>0</v>
      </c>
      <c r="K1167" s="34">
        <f>IF(B1167="","",ROUND(E1167-J1167,2))</f>
        <v>0</v>
      </c>
      <c r="L1167" s="35">
        <f>IF(B1167="","",L1166+I1167)</f>
        <v>0</v>
      </c>
      <c r="M1167" s="32">
        <f>IF(B1167="","",IF(AND('Mortgage Calculator'!$D$21/'Mortgage Calculator'!$D$6&gt;0.8,E1167/'Mortgage Calculator'!$D$6&gt;0.78),ROUND('Mortgage Calculator'!$D$21*'Mortgage Calculator'!$D$15/12,2),0))</f>
        <v>0</v>
      </c>
      <c r="N1167" s="36">
        <f>IF(B1167="","",1-K1167/'Mortgage Calculator'!$D$6)</f>
        <v>0</v>
      </c>
    </row>
    <row r="1168" spans="2:14">
      <c r="B1168" s="30">
        <f>IF(B1167="","",IF(K1167&gt;0.005,B1167+1,""))</f>
        <v>0</v>
      </c>
      <c r="C1168" s="31">
        <f>IF(B1168="","",EDATE('Mortgage Calculator'!$D$10,B1168-1))</f>
        <v>0</v>
      </c>
      <c r="D1168" s="30">
        <f>IF(B1168="","",INT((B1168-1)/12)+1)</f>
        <v>0</v>
      </c>
      <c r="E1168" s="32">
        <f>IF(B1168="","",K1167)</f>
        <v>0</v>
      </c>
      <c r="F1168" s="32">
        <f>IF(B1168="","",IF(B1168&gt;='Mortgage Calculator'!$D$22,E1168+I1168,MIN('Mortgage Calculator'!$D$23,E1168+I1168)))</f>
        <v>0</v>
      </c>
      <c r="G1168" s="33"/>
      <c r="H1168" s="32">
        <f>IF(B1168="","",MAX(0,MIN('Mortgage Calculator'!$D$17+N(G1168),E1168+I1168-F1168)))</f>
        <v>0</v>
      </c>
      <c r="I1168" s="32">
        <f>IF(B1168="","",ROUND(E1168*'Mortgage Calculator'!$D$8/12,2))</f>
        <v>0</v>
      </c>
      <c r="J1168" s="32">
        <f>IF(B1168="","",F1168+H1168-I1168)</f>
        <v>0</v>
      </c>
      <c r="K1168" s="34">
        <f>IF(B1168="","",ROUND(E1168-J1168,2))</f>
        <v>0</v>
      </c>
      <c r="L1168" s="35">
        <f>IF(B1168="","",L1167+I1168)</f>
        <v>0</v>
      </c>
      <c r="M1168" s="32">
        <f>IF(B1168="","",IF(AND('Mortgage Calculator'!$D$21/'Mortgage Calculator'!$D$6&gt;0.8,E1168/'Mortgage Calculator'!$D$6&gt;0.78),ROUND('Mortgage Calculator'!$D$21*'Mortgage Calculator'!$D$15/12,2),0))</f>
        <v>0</v>
      </c>
      <c r="N1168" s="36">
        <f>IF(B1168="","",1-K1168/'Mortgage Calculator'!$D$6)</f>
        <v>0</v>
      </c>
    </row>
    <row r="1169" spans="2:14">
      <c r="B1169" s="30">
        <f>IF(B1168="","",IF(K1168&gt;0.005,B1168+1,""))</f>
        <v>0</v>
      </c>
      <c r="C1169" s="31">
        <f>IF(B1169="","",EDATE('Mortgage Calculator'!$D$10,B1169-1))</f>
        <v>0</v>
      </c>
      <c r="D1169" s="30">
        <f>IF(B1169="","",INT((B1169-1)/12)+1)</f>
        <v>0</v>
      </c>
      <c r="E1169" s="32">
        <f>IF(B1169="","",K1168)</f>
        <v>0</v>
      </c>
      <c r="F1169" s="32">
        <f>IF(B1169="","",IF(B1169&gt;='Mortgage Calculator'!$D$22,E1169+I1169,MIN('Mortgage Calculator'!$D$23,E1169+I1169)))</f>
        <v>0</v>
      </c>
      <c r="G1169" s="33"/>
      <c r="H1169" s="32">
        <f>IF(B1169="","",MAX(0,MIN('Mortgage Calculator'!$D$17+N(G1169),E1169+I1169-F1169)))</f>
        <v>0</v>
      </c>
      <c r="I1169" s="32">
        <f>IF(B1169="","",ROUND(E1169*'Mortgage Calculator'!$D$8/12,2))</f>
        <v>0</v>
      </c>
      <c r="J1169" s="32">
        <f>IF(B1169="","",F1169+H1169-I1169)</f>
        <v>0</v>
      </c>
      <c r="K1169" s="34">
        <f>IF(B1169="","",ROUND(E1169-J1169,2))</f>
        <v>0</v>
      </c>
      <c r="L1169" s="35">
        <f>IF(B1169="","",L1168+I1169)</f>
        <v>0</v>
      </c>
      <c r="M1169" s="32">
        <f>IF(B1169="","",IF(AND('Mortgage Calculator'!$D$21/'Mortgage Calculator'!$D$6&gt;0.8,E1169/'Mortgage Calculator'!$D$6&gt;0.78),ROUND('Mortgage Calculator'!$D$21*'Mortgage Calculator'!$D$15/12,2),0))</f>
        <v>0</v>
      </c>
      <c r="N1169" s="36">
        <f>IF(B1169="","",1-K1169/'Mortgage Calculator'!$D$6)</f>
        <v>0</v>
      </c>
    </row>
    <row r="1170" spans="2:14">
      <c r="B1170" s="30">
        <f>IF(B1169="","",IF(K1169&gt;0.005,B1169+1,""))</f>
        <v>0</v>
      </c>
      <c r="C1170" s="31">
        <f>IF(B1170="","",EDATE('Mortgage Calculator'!$D$10,B1170-1))</f>
        <v>0</v>
      </c>
      <c r="D1170" s="30">
        <f>IF(B1170="","",INT((B1170-1)/12)+1)</f>
        <v>0</v>
      </c>
      <c r="E1170" s="32">
        <f>IF(B1170="","",K1169)</f>
        <v>0</v>
      </c>
      <c r="F1170" s="32">
        <f>IF(B1170="","",IF(B1170&gt;='Mortgage Calculator'!$D$22,E1170+I1170,MIN('Mortgage Calculator'!$D$23,E1170+I1170)))</f>
        <v>0</v>
      </c>
      <c r="G1170" s="33"/>
      <c r="H1170" s="32">
        <f>IF(B1170="","",MAX(0,MIN('Mortgage Calculator'!$D$17+N(G1170),E1170+I1170-F1170)))</f>
        <v>0</v>
      </c>
      <c r="I1170" s="32">
        <f>IF(B1170="","",ROUND(E1170*'Mortgage Calculator'!$D$8/12,2))</f>
        <v>0</v>
      </c>
      <c r="J1170" s="32">
        <f>IF(B1170="","",F1170+H1170-I1170)</f>
        <v>0</v>
      </c>
      <c r="K1170" s="34">
        <f>IF(B1170="","",ROUND(E1170-J1170,2))</f>
        <v>0</v>
      </c>
      <c r="L1170" s="35">
        <f>IF(B1170="","",L1169+I1170)</f>
        <v>0</v>
      </c>
      <c r="M1170" s="32">
        <f>IF(B1170="","",IF(AND('Mortgage Calculator'!$D$21/'Mortgage Calculator'!$D$6&gt;0.8,E1170/'Mortgage Calculator'!$D$6&gt;0.78),ROUND('Mortgage Calculator'!$D$21*'Mortgage Calculator'!$D$15/12,2),0))</f>
        <v>0</v>
      </c>
      <c r="N1170" s="36">
        <f>IF(B1170="","",1-K1170/'Mortgage Calculator'!$D$6)</f>
        <v>0</v>
      </c>
    </row>
    <row r="1171" spans="2:14">
      <c r="B1171" s="30">
        <f>IF(B1170="","",IF(K1170&gt;0.005,B1170+1,""))</f>
        <v>0</v>
      </c>
      <c r="C1171" s="31">
        <f>IF(B1171="","",EDATE('Mortgage Calculator'!$D$10,B1171-1))</f>
        <v>0</v>
      </c>
      <c r="D1171" s="30">
        <f>IF(B1171="","",INT((B1171-1)/12)+1)</f>
        <v>0</v>
      </c>
      <c r="E1171" s="32">
        <f>IF(B1171="","",K1170)</f>
        <v>0</v>
      </c>
      <c r="F1171" s="32">
        <f>IF(B1171="","",IF(B1171&gt;='Mortgage Calculator'!$D$22,E1171+I1171,MIN('Mortgage Calculator'!$D$23,E1171+I1171)))</f>
        <v>0</v>
      </c>
      <c r="G1171" s="33"/>
      <c r="H1171" s="32">
        <f>IF(B1171="","",MAX(0,MIN('Mortgage Calculator'!$D$17+N(G1171),E1171+I1171-F1171)))</f>
        <v>0</v>
      </c>
      <c r="I1171" s="32">
        <f>IF(B1171="","",ROUND(E1171*'Mortgage Calculator'!$D$8/12,2))</f>
        <v>0</v>
      </c>
      <c r="J1171" s="32">
        <f>IF(B1171="","",F1171+H1171-I1171)</f>
        <v>0</v>
      </c>
      <c r="K1171" s="34">
        <f>IF(B1171="","",ROUND(E1171-J1171,2))</f>
        <v>0</v>
      </c>
      <c r="L1171" s="35">
        <f>IF(B1171="","",L1170+I1171)</f>
        <v>0</v>
      </c>
      <c r="M1171" s="32">
        <f>IF(B1171="","",IF(AND('Mortgage Calculator'!$D$21/'Mortgage Calculator'!$D$6&gt;0.8,E1171/'Mortgage Calculator'!$D$6&gt;0.78),ROUND('Mortgage Calculator'!$D$21*'Mortgage Calculator'!$D$15/12,2),0))</f>
        <v>0</v>
      </c>
      <c r="N1171" s="36">
        <f>IF(B1171="","",1-K1171/'Mortgage Calculator'!$D$6)</f>
        <v>0</v>
      </c>
    </row>
    <row r="1172" spans="2:14">
      <c r="B1172" s="30">
        <f>IF(B1171="","",IF(K1171&gt;0.005,B1171+1,""))</f>
        <v>0</v>
      </c>
      <c r="C1172" s="31">
        <f>IF(B1172="","",EDATE('Mortgage Calculator'!$D$10,B1172-1))</f>
        <v>0</v>
      </c>
      <c r="D1172" s="30">
        <f>IF(B1172="","",INT((B1172-1)/12)+1)</f>
        <v>0</v>
      </c>
      <c r="E1172" s="32">
        <f>IF(B1172="","",K1171)</f>
        <v>0</v>
      </c>
      <c r="F1172" s="32">
        <f>IF(B1172="","",IF(B1172&gt;='Mortgage Calculator'!$D$22,E1172+I1172,MIN('Mortgage Calculator'!$D$23,E1172+I1172)))</f>
        <v>0</v>
      </c>
      <c r="G1172" s="33"/>
      <c r="H1172" s="32">
        <f>IF(B1172="","",MAX(0,MIN('Mortgage Calculator'!$D$17+N(G1172),E1172+I1172-F1172)))</f>
        <v>0</v>
      </c>
      <c r="I1172" s="32">
        <f>IF(B1172="","",ROUND(E1172*'Mortgage Calculator'!$D$8/12,2))</f>
        <v>0</v>
      </c>
      <c r="J1172" s="32">
        <f>IF(B1172="","",F1172+H1172-I1172)</f>
        <v>0</v>
      </c>
      <c r="K1172" s="34">
        <f>IF(B1172="","",ROUND(E1172-J1172,2))</f>
        <v>0</v>
      </c>
      <c r="L1172" s="35">
        <f>IF(B1172="","",L1171+I1172)</f>
        <v>0</v>
      </c>
      <c r="M1172" s="32">
        <f>IF(B1172="","",IF(AND('Mortgage Calculator'!$D$21/'Mortgage Calculator'!$D$6&gt;0.8,E1172/'Mortgage Calculator'!$D$6&gt;0.78),ROUND('Mortgage Calculator'!$D$21*'Mortgage Calculator'!$D$15/12,2),0))</f>
        <v>0</v>
      </c>
      <c r="N1172" s="36">
        <f>IF(B1172="","",1-K1172/'Mortgage Calculator'!$D$6)</f>
        <v>0</v>
      </c>
    </row>
    <row r="1173" spans="2:14">
      <c r="B1173" s="30">
        <f>IF(B1172="","",IF(K1172&gt;0.005,B1172+1,""))</f>
        <v>0</v>
      </c>
      <c r="C1173" s="31">
        <f>IF(B1173="","",EDATE('Mortgage Calculator'!$D$10,B1173-1))</f>
        <v>0</v>
      </c>
      <c r="D1173" s="30">
        <f>IF(B1173="","",INT((B1173-1)/12)+1)</f>
        <v>0</v>
      </c>
      <c r="E1173" s="32">
        <f>IF(B1173="","",K1172)</f>
        <v>0</v>
      </c>
      <c r="F1173" s="32">
        <f>IF(B1173="","",IF(B1173&gt;='Mortgage Calculator'!$D$22,E1173+I1173,MIN('Mortgage Calculator'!$D$23,E1173+I1173)))</f>
        <v>0</v>
      </c>
      <c r="G1173" s="33"/>
      <c r="H1173" s="32">
        <f>IF(B1173="","",MAX(0,MIN('Mortgage Calculator'!$D$17+N(G1173),E1173+I1173-F1173)))</f>
        <v>0</v>
      </c>
      <c r="I1173" s="32">
        <f>IF(B1173="","",ROUND(E1173*'Mortgage Calculator'!$D$8/12,2))</f>
        <v>0</v>
      </c>
      <c r="J1173" s="32">
        <f>IF(B1173="","",F1173+H1173-I1173)</f>
        <v>0</v>
      </c>
      <c r="K1173" s="34">
        <f>IF(B1173="","",ROUND(E1173-J1173,2))</f>
        <v>0</v>
      </c>
      <c r="L1173" s="35">
        <f>IF(B1173="","",L1172+I1173)</f>
        <v>0</v>
      </c>
      <c r="M1173" s="32">
        <f>IF(B1173="","",IF(AND('Mortgage Calculator'!$D$21/'Mortgage Calculator'!$D$6&gt;0.8,E1173/'Mortgage Calculator'!$D$6&gt;0.78),ROUND('Mortgage Calculator'!$D$21*'Mortgage Calculator'!$D$15/12,2),0))</f>
        <v>0</v>
      </c>
      <c r="N1173" s="36">
        <f>IF(B1173="","",1-K1173/'Mortgage Calculator'!$D$6)</f>
        <v>0</v>
      </c>
    </row>
    <row r="1174" spans="2:14">
      <c r="B1174" s="30">
        <f>IF(B1173="","",IF(K1173&gt;0.005,B1173+1,""))</f>
        <v>0</v>
      </c>
      <c r="C1174" s="31">
        <f>IF(B1174="","",EDATE('Mortgage Calculator'!$D$10,B1174-1))</f>
        <v>0</v>
      </c>
      <c r="D1174" s="30">
        <f>IF(B1174="","",INT((B1174-1)/12)+1)</f>
        <v>0</v>
      </c>
      <c r="E1174" s="32">
        <f>IF(B1174="","",K1173)</f>
        <v>0</v>
      </c>
      <c r="F1174" s="32">
        <f>IF(B1174="","",IF(B1174&gt;='Mortgage Calculator'!$D$22,E1174+I1174,MIN('Mortgage Calculator'!$D$23,E1174+I1174)))</f>
        <v>0</v>
      </c>
      <c r="G1174" s="33"/>
      <c r="H1174" s="32">
        <f>IF(B1174="","",MAX(0,MIN('Mortgage Calculator'!$D$17+N(G1174),E1174+I1174-F1174)))</f>
        <v>0</v>
      </c>
      <c r="I1174" s="32">
        <f>IF(B1174="","",ROUND(E1174*'Mortgage Calculator'!$D$8/12,2))</f>
        <v>0</v>
      </c>
      <c r="J1174" s="32">
        <f>IF(B1174="","",F1174+H1174-I1174)</f>
        <v>0</v>
      </c>
      <c r="K1174" s="34">
        <f>IF(B1174="","",ROUND(E1174-J1174,2))</f>
        <v>0</v>
      </c>
      <c r="L1174" s="35">
        <f>IF(B1174="","",L1173+I1174)</f>
        <v>0</v>
      </c>
      <c r="M1174" s="32">
        <f>IF(B1174="","",IF(AND('Mortgage Calculator'!$D$21/'Mortgage Calculator'!$D$6&gt;0.8,E1174/'Mortgage Calculator'!$D$6&gt;0.78),ROUND('Mortgage Calculator'!$D$21*'Mortgage Calculator'!$D$15/12,2),0))</f>
        <v>0</v>
      </c>
      <c r="N1174" s="36">
        <f>IF(B1174="","",1-K1174/'Mortgage Calculator'!$D$6)</f>
        <v>0</v>
      </c>
    </row>
    <row r="1175" spans="2:14">
      <c r="B1175" s="30">
        <f>IF(B1174="","",IF(K1174&gt;0.005,B1174+1,""))</f>
        <v>0</v>
      </c>
      <c r="C1175" s="31">
        <f>IF(B1175="","",EDATE('Mortgage Calculator'!$D$10,B1175-1))</f>
        <v>0</v>
      </c>
      <c r="D1175" s="30">
        <f>IF(B1175="","",INT((B1175-1)/12)+1)</f>
        <v>0</v>
      </c>
      <c r="E1175" s="32">
        <f>IF(B1175="","",K1174)</f>
        <v>0</v>
      </c>
      <c r="F1175" s="32">
        <f>IF(B1175="","",IF(B1175&gt;='Mortgage Calculator'!$D$22,E1175+I1175,MIN('Mortgage Calculator'!$D$23,E1175+I1175)))</f>
        <v>0</v>
      </c>
      <c r="G1175" s="33"/>
      <c r="H1175" s="32">
        <f>IF(B1175="","",MAX(0,MIN('Mortgage Calculator'!$D$17+N(G1175),E1175+I1175-F1175)))</f>
        <v>0</v>
      </c>
      <c r="I1175" s="32">
        <f>IF(B1175="","",ROUND(E1175*'Mortgage Calculator'!$D$8/12,2))</f>
        <v>0</v>
      </c>
      <c r="J1175" s="32">
        <f>IF(B1175="","",F1175+H1175-I1175)</f>
        <v>0</v>
      </c>
      <c r="K1175" s="34">
        <f>IF(B1175="","",ROUND(E1175-J1175,2))</f>
        <v>0</v>
      </c>
      <c r="L1175" s="35">
        <f>IF(B1175="","",L1174+I1175)</f>
        <v>0</v>
      </c>
      <c r="M1175" s="32">
        <f>IF(B1175="","",IF(AND('Mortgage Calculator'!$D$21/'Mortgage Calculator'!$D$6&gt;0.8,E1175/'Mortgage Calculator'!$D$6&gt;0.78),ROUND('Mortgage Calculator'!$D$21*'Mortgage Calculator'!$D$15/12,2),0))</f>
        <v>0</v>
      </c>
      <c r="N1175" s="36">
        <f>IF(B1175="","",1-K1175/'Mortgage Calculator'!$D$6)</f>
        <v>0</v>
      </c>
    </row>
    <row r="1176" spans="2:14">
      <c r="B1176" s="30">
        <f>IF(B1175="","",IF(K1175&gt;0.005,B1175+1,""))</f>
        <v>0</v>
      </c>
      <c r="C1176" s="31">
        <f>IF(B1176="","",EDATE('Mortgage Calculator'!$D$10,B1176-1))</f>
        <v>0</v>
      </c>
      <c r="D1176" s="30">
        <f>IF(B1176="","",INT((B1176-1)/12)+1)</f>
        <v>0</v>
      </c>
      <c r="E1176" s="32">
        <f>IF(B1176="","",K1175)</f>
        <v>0</v>
      </c>
      <c r="F1176" s="32">
        <f>IF(B1176="","",IF(B1176&gt;='Mortgage Calculator'!$D$22,E1176+I1176,MIN('Mortgage Calculator'!$D$23,E1176+I1176)))</f>
        <v>0</v>
      </c>
      <c r="G1176" s="33"/>
      <c r="H1176" s="32">
        <f>IF(B1176="","",MAX(0,MIN('Mortgage Calculator'!$D$17+N(G1176),E1176+I1176-F1176)))</f>
        <v>0</v>
      </c>
      <c r="I1176" s="32">
        <f>IF(B1176="","",ROUND(E1176*'Mortgage Calculator'!$D$8/12,2))</f>
        <v>0</v>
      </c>
      <c r="J1176" s="32">
        <f>IF(B1176="","",F1176+H1176-I1176)</f>
        <v>0</v>
      </c>
      <c r="K1176" s="34">
        <f>IF(B1176="","",ROUND(E1176-J1176,2))</f>
        <v>0</v>
      </c>
      <c r="L1176" s="35">
        <f>IF(B1176="","",L1175+I1176)</f>
        <v>0</v>
      </c>
      <c r="M1176" s="32">
        <f>IF(B1176="","",IF(AND('Mortgage Calculator'!$D$21/'Mortgage Calculator'!$D$6&gt;0.8,E1176/'Mortgage Calculator'!$D$6&gt;0.78),ROUND('Mortgage Calculator'!$D$21*'Mortgage Calculator'!$D$15/12,2),0))</f>
        <v>0</v>
      </c>
      <c r="N1176" s="36">
        <f>IF(B1176="","",1-K1176/'Mortgage Calculator'!$D$6)</f>
        <v>0</v>
      </c>
    </row>
    <row r="1177" spans="2:14">
      <c r="B1177" s="30">
        <f>IF(B1176="","",IF(K1176&gt;0.005,B1176+1,""))</f>
        <v>0</v>
      </c>
      <c r="C1177" s="31">
        <f>IF(B1177="","",EDATE('Mortgage Calculator'!$D$10,B1177-1))</f>
        <v>0</v>
      </c>
      <c r="D1177" s="30">
        <f>IF(B1177="","",INT((B1177-1)/12)+1)</f>
        <v>0</v>
      </c>
      <c r="E1177" s="32">
        <f>IF(B1177="","",K1176)</f>
        <v>0</v>
      </c>
      <c r="F1177" s="32">
        <f>IF(B1177="","",IF(B1177&gt;='Mortgage Calculator'!$D$22,E1177+I1177,MIN('Mortgage Calculator'!$D$23,E1177+I1177)))</f>
        <v>0</v>
      </c>
      <c r="G1177" s="33"/>
      <c r="H1177" s="32">
        <f>IF(B1177="","",MAX(0,MIN('Mortgage Calculator'!$D$17+N(G1177),E1177+I1177-F1177)))</f>
        <v>0</v>
      </c>
      <c r="I1177" s="32">
        <f>IF(B1177="","",ROUND(E1177*'Mortgage Calculator'!$D$8/12,2))</f>
        <v>0</v>
      </c>
      <c r="J1177" s="32">
        <f>IF(B1177="","",F1177+H1177-I1177)</f>
        <v>0</v>
      </c>
      <c r="K1177" s="34">
        <f>IF(B1177="","",ROUND(E1177-J1177,2))</f>
        <v>0</v>
      </c>
      <c r="L1177" s="35">
        <f>IF(B1177="","",L1176+I1177)</f>
        <v>0</v>
      </c>
      <c r="M1177" s="32">
        <f>IF(B1177="","",IF(AND('Mortgage Calculator'!$D$21/'Mortgage Calculator'!$D$6&gt;0.8,E1177/'Mortgage Calculator'!$D$6&gt;0.78),ROUND('Mortgage Calculator'!$D$21*'Mortgage Calculator'!$D$15/12,2),0))</f>
        <v>0</v>
      </c>
      <c r="N1177" s="36">
        <f>IF(B1177="","",1-K1177/'Mortgage Calculator'!$D$6)</f>
        <v>0</v>
      </c>
    </row>
    <row r="1178" spans="2:14">
      <c r="B1178" s="30">
        <f>IF(B1177="","",IF(K1177&gt;0.005,B1177+1,""))</f>
        <v>0</v>
      </c>
      <c r="C1178" s="31">
        <f>IF(B1178="","",EDATE('Mortgage Calculator'!$D$10,B1178-1))</f>
        <v>0</v>
      </c>
      <c r="D1178" s="30">
        <f>IF(B1178="","",INT((B1178-1)/12)+1)</f>
        <v>0</v>
      </c>
      <c r="E1178" s="32">
        <f>IF(B1178="","",K1177)</f>
        <v>0</v>
      </c>
      <c r="F1178" s="32">
        <f>IF(B1178="","",IF(B1178&gt;='Mortgage Calculator'!$D$22,E1178+I1178,MIN('Mortgage Calculator'!$D$23,E1178+I1178)))</f>
        <v>0</v>
      </c>
      <c r="G1178" s="33"/>
      <c r="H1178" s="32">
        <f>IF(B1178="","",MAX(0,MIN('Mortgage Calculator'!$D$17+N(G1178),E1178+I1178-F1178)))</f>
        <v>0</v>
      </c>
      <c r="I1178" s="32">
        <f>IF(B1178="","",ROUND(E1178*'Mortgage Calculator'!$D$8/12,2))</f>
        <v>0</v>
      </c>
      <c r="J1178" s="32">
        <f>IF(B1178="","",F1178+H1178-I1178)</f>
        <v>0</v>
      </c>
      <c r="K1178" s="34">
        <f>IF(B1178="","",ROUND(E1178-J1178,2))</f>
        <v>0</v>
      </c>
      <c r="L1178" s="35">
        <f>IF(B1178="","",L1177+I1178)</f>
        <v>0</v>
      </c>
      <c r="M1178" s="32">
        <f>IF(B1178="","",IF(AND('Mortgage Calculator'!$D$21/'Mortgage Calculator'!$D$6&gt;0.8,E1178/'Mortgage Calculator'!$D$6&gt;0.78),ROUND('Mortgage Calculator'!$D$21*'Mortgage Calculator'!$D$15/12,2),0))</f>
        <v>0</v>
      </c>
      <c r="N1178" s="36">
        <f>IF(B1178="","",1-K1178/'Mortgage Calculator'!$D$6)</f>
        <v>0</v>
      </c>
    </row>
    <row r="1179" spans="2:14">
      <c r="B1179" s="30">
        <f>IF(B1178="","",IF(K1178&gt;0.005,B1178+1,""))</f>
        <v>0</v>
      </c>
      <c r="C1179" s="31">
        <f>IF(B1179="","",EDATE('Mortgage Calculator'!$D$10,B1179-1))</f>
        <v>0</v>
      </c>
      <c r="D1179" s="30">
        <f>IF(B1179="","",INT((B1179-1)/12)+1)</f>
        <v>0</v>
      </c>
      <c r="E1179" s="32">
        <f>IF(B1179="","",K1178)</f>
        <v>0</v>
      </c>
      <c r="F1179" s="32">
        <f>IF(B1179="","",IF(B1179&gt;='Mortgage Calculator'!$D$22,E1179+I1179,MIN('Mortgage Calculator'!$D$23,E1179+I1179)))</f>
        <v>0</v>
      </c>
      <c r="G1179" s="33"/>
      <c r="H1179" s="32">
        <f>IF(B1179="","",MAX(0,MIN('Mortgage Calculator'!$D$17+N(G1179),E1179+I1179-F1179)))</f>
        <v>0</v>
      </c>
      <c r="I1179" s="32">
        <f>IF(B1179="","",ROUND(E1179*'Mortgage Calculator'!$D$8/12,2))</f>
        <v>0</v>
      </c>
      <c r="J1179" s="32">
        <f>IF(B1179="","",F1179+H1179-I1179)</f>
        <v>0</v>
      </c>
      <c r="K1179" s="34">
        <f>IF(B1179="","",ROUND(E1179-J1179,2))</f>
        <v>0</v>
      </c>
      <c r="L1179" s="35">
        <f>IF(B1179="","",L1178+I1179)</f>
        <v>0</v>
      </c>
      <c r="M1179" s="32">
        <f>IF(B1179="","",IF(AND('Mortgage Calculator'!$D$21/'Mortgage Calculator'!$D$6&gt;0.8,E1179/'Mortgage Calculator'!$D$6&gt;0.78),ROUND('Mortgage Calculator'!$D$21*'Mortgage Calculator'!$D$15/12,2),0))</f>
        <v>0</v>
      </c>
      <c r="N1179" s="36">
        <f>IF(B1179="","",1-K1179/'Mortgage Calculator'!$D$6)</f>
        <v>0</v>
      </c>
    </row>
    <row r="1180" spans="2:14">
      <c r="B1180" s="30">
        <f>IF(B1179="","",IF(K1179&gt;0.005,B1179+1,""))</f>
        <v>0</v>
      </c>
      <c r="C1180" s="31">
        <f>IF(B1180="","",EDATE('Mortgage Calculator'!$D$10,B1180-1))</f>
        <v>0</v>
      </c>
      <c r="D1180" s="30">
        <f>IF(B1180="","",INT((B1180-1)/12)+1)</f>
        <v>0</v>
      </c>
      <c r="E1180" s="32">
        <f>IF(B1180="","",K1179)</f>
        <v>0</v>
      </c>
      <c r="F1180" s="32">
        <f>IF(B1180="","",IF(B1180&gt;='Mortgage Calculator'!$D$22,E1180+I1180,MIN('Mortgage Calculator'!$D$23,E1180+I1180)))</f>
        <v>0</v>
      </c>
      <c r="G1180" s="33"/>
      <c r="H1180" s="32">
        <f>IF(B1180="","",MAX(0,MIN('Mortgage Calculator'!$D$17+N(G1180),E1180+I1180-F1180)))</f>
        <v>0</v>
      </c>
      <c r="I1180" s="32">
        <f>IF(B1180="","",ROUND(E1180*'Mortgage Calculator'!$D$8/12,2))</f>
        <v>0</v>
      </c>
      <c r="J1180" s="32">
        <f>IF(B1180="","",F1180+H1180-I1180)</f>
        <v>0</v>
      </c>
      <c r="K1180" s="34">
        <f>IF(B1180="","",ROUND(E1180-J1180,2))</f>
        <v>0</v>
      </c>
      <c r="L1180" s="35">
        <f>IF(B1180="","",L1179+I1180)</f>
        <v>0</v>
      </c>
      <c r="M1180" s="32">
        <f>IF(B1180="","",IF(AND('Mortgage Calculator'!$D$21/'Mortgage Calculator'!$D$6&gt;0.8,E1180/'Mortgage Calculator'!$D$6&gt;0.78),ROUND('Mortgage Calculator'!$D$21*'Mortgage Calculator'!$D$15/12,2),0))</f>
        <v>0</v>
      </c>
      <c r="N1180" s="36">
        <f>IF(B1180="","",1-K1180/'Mortgage Calculator'!$D$6)</f>
        <v>0</v>
      </c>
    </row>
    <row r="1181" spans="2:14">
      <c r="B1181" s="30">
        <f>IF(B1180="","",IF(K1180&gt;0.005,B1180+1,""))</f>
        <v>0</v>
      </c>
      <c r="C1181" s="31">
        <f>IF(B1181="","",EDATE('Mortgage Calculator'!$D$10,B1181-1))</f>
        <v>0</v>
      </c>
      <c r="D1181" s="30">
        <f>IF(B1181="","",INT((B1181-1)/12)+1)</f>
        <v>0</v>
      </c>
      <c r="E1181" s="32">
        <f>IF(B1181="","",K1180)</f>
        <v>0</v>
      </c>
      <c r="F1181" s="32">
        <f>IF(B1181="","",IF(B1181&gt;='Mortgage Calculator'!$D$22,E1181+I1181,MIN('Mortgage Calculator'!$D$23,E1181+I1181)))</f>
        <v>0</v>
      </c>
      <c r="G1181" s="33"/>
      <c r="H1181" s="32">
        <f>IF(B1181="","",MAX(0,MIN('Mortgage Calculator'!$D$17+N(G1181),E1181+I1181-F1181)))</f>
        <v>0</v>
      </c>
      <c r="I1181" s="32">
        <f>IF(B1181="","",ROUND(E1181*'Mortgage Calculator'!$D$8/12,2))</f>
        <v>0</v>
      </c>
      <c r="J1181" s="32">
        <f>IF(B1181="","",F1181+H1181-I1181)</f>
        <v>0</v>
      </c>
      <c r="K1181" s="34">
        <f>IF(B1181="","",ROUND(E1181-J1181,2))</f>
        <v>0</v>
      </c>
      <c r="L1181" s="35">
        <f>IF(B1181="","",L1180+I1181)</f>
        <v>0</v>
      </c>
      <c r="M1181" s="32">
        <f>IF(B1181="","",IF(AND('Mortgage Calculator'!$D$21/'Mortgage Calculator'!$D$6&gt;0.8,E1181/'Mortgage Calculator'!$D$6&gt;0.78),ROUND('Mortgage Calculator'!$D$21*'Mortgage Calculator'!$D$15/12,2),0))</f>
        <v>0</v>
      </c>
      <c r="N1181" s="36">
        <f>IF(B1181="","",1-K1181/'Mortgage Calculator'!$D$6)</f>
        <v>0</v>
      </c>
    </row>
    <row r="1182" spans="2:14">
      <c r="B1182" s="30">
        <f>IF(B1181="","",IF(K1181&gt;0.005,B1181+1,""))</f>
        <v>0</v>
      </c>
      <c r="C1182" s="31">
        <f>IF(B1182="","",EDATE('Mortgage Calculator'!$D$10,B1182-1))</f>
        <v>0</v>
      </c>
      <c r="D1182" s="30">
        <f>IF(B1182="","",INT((B1182-1)/12)+1)</f>
        <v>0</v>
      </c>
      <c r="E1182" s="32">
        <f>IF(B1182="","",K1181)</f>
        <v>0</v>
      </c>
      <c r="F1182" s="32">
        <f>IF(B1182="","",IF(B1182&gt;='Mortgage Calculator'!$D$22,E1182+I1182,MIN('Mortgage Calculator'!$D$23,E1182+I1182)))</f>
        <v>0</v>
      </c>
      <c r="G1182" s="33"/>
      <c r="H1182" s="32">
        <f>IF(B1182="","",MAX(0,MIN('Mortgage Calculator'!$D$17+N(G1182),E1182+I1182-F1182)))</f>
        <v>0</v>
      </c>
      <c r="I1182" s="32">
        <f>IF(B1182="","",ROUND(E1182*'Mortgage Calculator'!$D$8/12,2))</f>
        <v>0</v>
      </c>
      <c r="J1182" s="32">
        <f>IF(B1182="","",F1182+H1182-I1182)</f>
        <v>0</v>
      </c>
      <c r="K1182" s="34">
        <f>IF(B1182="","",ROUND(E1182-J1182,2))</f>
        <v>0</v>
      </c>
      <c r="L1182" s="35">
        <f>IF(B1182="","",L1181+I1182)</f>
        <v>0</v>
      </c>
      <c r="M1182" s="32">
        <f>IF(B1182="","",IF(AND('Mortgage Calculator'!$D$21/'Mortgage Calculator'!$D$6&gt;0.8,E1182/'Mortgage Calculator'!$D$6&gt;0.78),ROUND('Mortgage Calculator'!$D$21*'Mortgage Calculator'!$D$15/12,2),0))</f>
        <v>0</v>
      </c>
      <c r="N1182" s="36">
        <f>IF(B1182="","",1-K1182/'Mortgage Calculator'!$D$6)</f>
        <v>0</v>
      </c>
    </row>
    <row r="1183" spans="2:14">
      <c r="B1183" s="30">
        <f>IF(B1182="","",IF(K1182&gt;0.005,B1182+1,""))</f>
        <v>0</v>
      </c>
      <c r="C1183" s="31">
        <f>IF(B1183="","",EDATE('Mortgage Calculator'!$D$10,B1183-1))</f>
        <v>0</v>
      </c>
      <c r="D1183" s="30">
        <f>IF(B1183="","",INT((B1183-1)/12)+1)</f>
        <v>0</v>
      </c>
      <c r="E1183" s="32">
        <f>IF(B1183="","",K1182)</f>
        <v>0</v>
      </c>
      <c r="F1183" s="32">
        <f>IF(B1183="","",IF(B1183&gt;='Mortgage Calculator'!$D$22,E1183+I1183,MIN('Mortgage Calculator'!$D$23,E1183+I1183)))</f>
        <v>0</v>
      </c>
      <c r="G1183" s="33"/>
      <c r="H1183" s="32">
        <f>IF(B1183="","",MAX(0,MIN('Mortgage Calculator'!$D$17+N(G1183),E1183+I1183-F1183)))</f>
        <v>0</v>
      </c>
      <c r="I1183" s="32">
        <f>IF(B1183="","",ROUND(E1183*'Mortgage Calculator'!$D$8/12,2))</f>
        <v>0</v>
      </c>
      <c r="J1183" s="32">
        <f>IF(B1183="","",F1183+H1183-I1183)</f>
        <v>0</v>
      </c>
      <c r="K1183" s="34">
        <f>IF(B1183="","",ROUND(E1183-J1183,2))</f>
        <v>0</v>
      </c>
      <c r="L1183" s="35">
        <f>IF(B1183="","",L1182+I1183)</f>
        <v>0</v>
      </c>
      <c r="M1183" s="32">
        <f>IF(B1183="","",IF(AND('Mortgage Calculator'!$D$21/'Mortgage Calculator'!$D$6&gt;0.8,E1183/'Mortgage Calculator'!$D$6&gt;0.78),ROUND('Mortgage Calculator'!$D$21*'Mortgage Calculator'!$D$15/12,2),0))</f>
        <v>0</v>
      </c>
      <c r="N1183" s="36">
        <f>IF(B1183="","",1-K1183/'Mortgage Calculator'!$D$6)</f>
        <v>0</v>
      </c>
    </row>
    <row r="1184" spans="2:14">
      <c r="B1184" s="30">
        <f>IF(B1183="","",IF(K1183&gt;0.005,B1183+1,""))</f>
        <v>0</v>
      </c>
      <c r="C1184" s="31">
        <f>IF(B1184="","",EDATE('Mortgage Calculator'!$D$10,B1184-1))</f>
        <v>0</v>
      </c>
      <c r="D1184" s="30">
        <f>IF(B1184="","",INT((B1184-1)/12)+1)</f>
        <v>0</v>
      </c>
      <c r="E1184" s="32">
        <f>IF(B1184="","",K1183)</f>
        <v>0</v>
      </c>
      <c r="F1184" s="32">
        <f>IF(B1184="","",IF(B1184&gt;='Mortgage Calculator'!$D$22,E1184+I1184,MIN('Mortgage Calculator'!$D$23,E1184+I1184)))</f>
        <v>0</v>
      </c>
      <c r="G1184" s="33"/>
      <c r="H1184" s="32">
        <f>IF(B1184="","",MAX(0,MIN('Mortgage Calculator'!$D$17+N(G1184),E1184+I1184-F1184)))</f>
        <v>0</v>
      </c>
      <c r="I1184" s="32">
        <f>IF(B1184="","",ROUND(E1184*'Mortgage Calculator'!$D$8/12,2))</f>
        <v>0</v>
      </c>
      <c r="J1184" s="32">
        <f>IF(B1184="","",F1184+H1184-I1184)</f>
        <v>0</v>
      </c>
      <c r="K1184" s="34">
        <f>IF(B1184="","",ROUND(E1184-J1184,2))</f>
        <v>0</v>
      </c>
      <c r="L1184" s="35">
        <f>IF(B1184="","",L1183+I1184)</f>
        <v>0</v>
      </c>
      <c r="M1184" s="32">
        <f>IF(B1184="","",IF(AND('Mortgage Calculator'!$D$21/'Mortgage Calculator'!$D$6&gt;0.8,E1184/'Mortgage Calculator'!$D$6&gt;0.78),ROUND('Mortgage Calculator'!$D$21*'Mortgage Calculator'!$D$15/12,2),0))</f>
        <v>0</v>
      </c>
      <c r="N1184" s="36">
        <f>IF(B1184="","",1-K1184/'Mortgage Calculator'!$D$6)</f>
        <v>0</v>
      </c>
    </row>
    <row r="1185" spans="2:14">
      <c r="B1185" s="30">
        <f>IF(B1184="","",IF(K1184&gt;0.005,B1184+1,""))</f>
        <v>0</v>
      </c>
      <c r="C1185" s="31">
        <f>IF(B1185="","",EDATE('Mortgage Calculator'!$D$10,B1185-1))</f>
        <v>0</v>
      </c>
      <c r="D1185" s="30">
        <f>IF(B1185="","",INT((B1185-1)/12)+1)</f>
        <v>0</v>
      </c>
      <c r="E1185" s="32">
        <f>IF(B1185="","",K1184)</f>
        <v>0</v>
      </c>
      <c r="F1185" s="32">
        <f>IF(B1185="","",IF(B1185&gt;='Mortgage Calculator'!$D$22,E1185+I1185,MIN('Mortgage Calculator'!$D$23,E1185+I1185)))</f>
        <v>0</v>
      </c>
      <c r="G1185" s="33"/>
      <c r="H1185" s="32">
        <f>IF(B1185="","",MAX(0,MIN('Mortgage Calculator'!$D$17+N(G1185),E1185+I1185-F1185)))</f>
        <v>0</v>
      </c>
      <c r="I1185" s="32">
        <f>IF(B1185="","",ROUND(E1185*'Mortgage Calculator'!$D$8/12,2))</f>
        <v>0</v>
      </c>
      <c r="J1185" s="32">
        <f>IF(B1185="","",F1185+H1185-I1185)</f>
        <v>0</v>
      </c>
      <c r="K1185" s="34">
        <f>IF(B1185="","",ROUND(E1185-J1185,2))</f>
        <v>0</v>
      </c>
      <c r="L1185" s="35">
        <f>IF(B1185="","",L1184+I1185)</f>
        <v>0</v>
      </c>
      <c r="M1185" s="32">
        <f>IF(B1185="","",IF(AND('Mortgage Calculator'!$D$21/'Mortgage Calculator'!$D$6&gt;0.8,E1185/'Mortgage Calculator'!$D$6&gt;0.78),ROUND('Mortgage Calculator'!$D$21*'Mortgage Calculator'!$D$15/12,2),0))</f>
        <v>0</v>
      </c>
      <c r="N1185" s="36">
        <f>IF(B1185="","",1-K1185/'Mortgage Calculator'!$D$6)</f>
        <v>0</v>
      </c>
    </row>
    <row r="1186" spans="2:14">
      <c r="B1186" s="30">
        <f>IF(B1185="","",IF(K1185&gt;0.005,B1185+1,""))</f>
        <v>0</v>
      </c>
      <c r="C1186" s="31">
        <f>IF(B1186="","",EDATE('Mortgage Calculator'!$D$10,B1186-1))</f>
        <v>0</v>
      </c>
      <c r="D1186" s="30">
        <f>IF(B1186="","",INT((B1186-1)/12)+1)</f>
        <v>0</v>
      </c>
      <c r="E1186" s="32">
        <f>IF(B1186="","",K1185)</f>
        <v>0</v>
      </c>
      <c r="F1186" s="32">
        <f>IF(B1186="","",IF(B1186&gt;='Mortgage Calculator'!$D$22,E1186+I1186,MIN('Mortgage Calculator'!$D$23,E1186+I1186)))</f>
        <v>0</v>
      </c>
      <c r="G1186" s="33"/>
      <c r="H1186" s="32">
        <f>IF(B1186="","",MAX(0,MIN('Mortgage Calculator'!$D$17+N(G1186),E1186+I1186-F1186)))</f>
        <v>0</v>
      </c>
      <c r="I1186" s="32">
        <f>IF(B1186="","",ROUND(E1186*'Mortgage Calculator'!$D$8/12,2))</f>
        <v>0</v>
      </c>
      <c r="J1186" s="32">
        <f>IF(B1186="","",F1186+H1186-I1186)</f>
        <v>0</v>
      </c>
      <c r="K1186" s="34">
        <f>IF(B1186="","",ROUND(E1186-J1186,2))</f>
        <v>0</v>
      </c>
      <c r="L1186" s="35">
        <f>IF(B1186="","",L1185+I1186)</f>
        <v>0</v>
      </c>
      <c r="M1186" s="32">
        <f>IF(B1186="","",IF(AND('Mortgage Calculator'!$D$21/'Mortgage Calculator'!$D$6&gt;0.8,E1186/'Mortgage Calculator'!$D$6&gt;0.78),ROUND('Mortgage Calculator'!$D$21*'Mortgage Calculator'!$D$15/12,2),0))</f>
        <v>0</v>
      </c>
      <c r="N1186" s="36">
        <f>IF(B1186="","",1-K1186/'Mortgage Calculator'!$D$6)</f>
        <v>0</v>
      </c>
    </row>
    <row r="1187" spans="2:14">
      <c r="B1187" s="30">
        <f>IF(B1186="","",IF(K1186&gt;0.005,B1186+1,""))</f>
        <v>0</v>
      </c>
      <c r="C1187" s="31">
        <f>IF(B1187="","",EDATE('Mortgage Calculator'!$D$10,B1187-1))</f>
        <v>0</v>
      </c>
      <c r="D1187" s="30">
        <f>IF(B1187="","",INT((B1187-1)/12)+1)</f>
        <v>0</v>
      </c>
      <c r="E1187" s="32">
        <f>IF(B1187="","",K1186)</f>
        <v>0</v>
      </c>
      <c r="F1187" s="32">
        <f>IF(B1187="","",IF(B1187&gt;='Mortgage Calculator'!$D$22,E1187+I1187,MIN('Mortgage Calculator'!$D$23,E1187+I1187)))</f>
        <v>0</v>
      </c>
      <c r="G1187" s="33"/>
      <c r="H1187" s="32">
        <f>IF(B1187="","",MAX(0,MIN('Mortgage Calculator'!$D$17+N(G1187),E1187+I1187-F1187)))</f>
        <v>0</v>
      </c>
      <c r="I1187" s="32">
        <f>IF(B1187="","",ROUND(E1187*'Mortgage Calculator'!$D$8/12,2))</f>
        <v>0</v>
      </c>
      <c r="J1187" s="32">
        <f>IF(B1187="","",F1187+H1187-I1187)</f>
        <v>0</v>
      </c>
      <c r="K1187" s="34">
        <f>IF(B1187="","",ROUND(E1187-J1187,2))</f>
        <v>0</v>
      </c>
      <c r="L1187" s="35">
        <f>IF(B1187="","",L1186+I1187)</f>
        <v>0</v>
      </c>
      <c r="M1187" s="32">
        <f>IF(B1187="","",IF(AND('Mortgage Calculator'!$D$21/'Mortgage Calculator'!$D$6&gt;0.8,E1187/'Mortgage Calculator'!$D$6&gt;0.78),ROUND('Mortgage Calculator'!$D$21*'Mortgage Calculator'!$D$15/12,2),0))</f>
        <v>0</v>
      </c>
      <c r="N1187" s="36">
        <f>IF(B1187="","",1-K1187/'Mortgage Calculator'!$D$6)</f>
        <v>0</v>
      </c>
    </row>
    <row r="1188" spans="2:14">
      <c r="B1188" s="30">
        <f>IF(B1187="","",IF(K1187&gt;0.005,B1187+1,""))</f>
        <v>0</v>
      </c>
      <c r="C1188" s="31">
        <f>IF(B1188="","",EDATE('Mortgage Calculator'!$D$10,B1188-1))</f>
        <v>0</v>
      </c>
      <c r="D1188" s="30">
        <f>IF(B1188="","",INT((B1188-1)/12)+1)</f>
        <v>0</v>
      </c>
      <c r="E1188" s="32">
        <f>IF(B1188="","",K1187)</f>
        <v>0</v>
      </c>
      <c r="F1188" s="32">
        <f>IF(B1188="","",IF(B1188&gt;='Mortgage Calculator'!$D$22,E1188+I1188,MIN('Mortgage Calculator'!$D$23,E1188+I1188)))</f>
        <v>0</v>
      </c>
      <c r="G1188" s="33"/>
      <c r="H1188" s="32">
        <f>IF(B1188="","",MAX(0,MIN('Mortgage Calculator'!$D$17+N(G1188),E1188+I1188-F1188)))</f>
        <v>0</v>
      </c>
      <c r="I1188" s="32">
        <f>IF(B1188="","",ROUND(E1188*'Mortgage Calculator'!$D$8/12,2))</f>
        <v>0</v>
      </c>
      <c r="J1188" s="32">
        <f>IF(B1188="","",F1188+H1188-I1188)</f>
        <v>0</v>
      </c>
      <c r="K1188" s="34">
        <f>IF(B1188="","",ROUND(E1188-J1188,2))</f>
        <v>0</v>
      </c>
      <c r="L1188" s="35">
        <f>IF(B1188="","",L1187+I1188)</f>
        <v>0</v>
      </c>
      <c r="M1188" s="32">
        <f>IF(B1188="","",IF(AND('Mortgage Calculator'!$D$21/'Mortgage Calculator'!$D$6&gt;0.8,E1188/'Mortgage Calculator'!$D$6&gt;0.78),ROUND('Mortgage Calculator'!$D$21*'Mortgage Calculator'!$D$15/12,2),0))</f>
        <v>0</v>
      </c>
      <c r="N1188" s="36">
        <f>IF(B1188="","",1-K1188/'Mortgage Calculator'!$D$6)</f>
        <v>0</v>
      </c>
    </row>
    <row r="1189" spans="2:14">
      <c r="B1189" s="30">
        <f>IF(B1188="","",IF(K1188&gt;0.005,B1188+1,""))</f>
        <v>0</v>
      </c>
      <c r="C1189" s="31">
        <f>IF(B1189="","",EDATE('Mortgage Calculator'!$D$10,B1189-1))</f>
        <v>0</v>
      </c>
      <c r="D1189" s="30">
        <f>IF(B1189="","",INT((B1189-1)/12)+1)</f>
        <v>0</v>
      </c>
      <c r="E1189" s="32">
        <f>IF(B1189="","",K1188)</f>
        <v>0</v>
      </c>
      <c r="F1189" s="32">
        <f>IF(B1189="","",IF(B1189&gt;='Mortgage Calculator'!$D$22,E1189+I1189,MIN('Mortgage Calculator'!$D$23,E1189+I1189)))</f>
        <v>0</v>
      </c>
      <c r="G1189" s="33"/>
      <c r="H1189" s="32">
        <f>IF(B1189="","",MAX(0,MIN('Mortgage Calculator'!$D$17+N(G1189),E1189+I1189-F1189)))</f>
        <v>0</v>
      </c>
      <c r="I1189" s="32">
        <f>IF(B1189="","",ROUND(E1189*'Mortgage Calculator'!$D$8/12,2))</f>
        <v>0</v>
      </c>
      <c r="J1189" s="32">
        <f>IF(B1189="","",F1189+H1189-I1189)</f>
        <v>0</v>
      </c>
      <c r="K1189" s="34">
        <f>IF(B1189="","",ROUND(E1189-J1189,2))</f>
        <v>0</v>
      </c>
      <c r="L1189" s="35">
        <f>IF(B1189="","",L1188+I1189)</f>
        <v>0</v>
      </c>
      <c r="M1189" s="32">
        <f>IF(B1189="","",IF(AND('Mortgage Calculator'!$D$21/'Mortgage Calculator'!$D$6&gt;0.8,E1189/'Mortgage Calculator'!$D$6&gt;0.78),ROUND('Mortgage Calculator'!$D$21*'Mortgage Calculator'!$D$15/12,2),0))</f>
        <v>0</v>
      </c>
      <c r="N1189" s="36">
        <f>IF(B1189="","",1-K1189/'Mortgage Calculator'!$D$6)</f>
        <v>0</v>
      </c>
    </row>
    <row r="1190" spans="2:14">
      <c r="B1190" s="30">
        <f>IF(B1189="","",IF(K1189&gt;0.005,B1189+1,""))</f>
        <v>0</v>
      </c>
      <c r="C1190" s="31">
        <f>IF(B1190="","",EDATE('Mortgage Calculator'!$D$10,B1190-1))</f>
        <v>0</v>
      </c>
      <c r="D1190" s="30">
        <f>IF(B1190="","",INT((B1190-1)/12)+1)</f>
        <v>0</v>
      </c>
      <c r="E1190" s="32">
        <f>IF(B1190="","",K1189)</f>
        <v>0</v>
      </c>
      <c r="F1190" s="32">
        <f>IF(B1190="","",IF(B1190&gt;='Mortgage Calculator'!$D$22,E1190+I1190,MIN('Mortgage Calculator'!$D$23,E1190+I1190)))</f>
        <v>0</v>
      </c>
      <c r="G1190" s="33"/>
      <c r="H1190" s="32">
        <f>IF(B1190="","",MAX(0,MIN('Mortgage Calculator'!$D$17+N(G1190),E1190+I1190-F1190)))</f>
        <v>0</v>
      </c>
      <c r="I1190" s="32">
        <f>IF(B1190="","",ROUND(E1190*'Mortgage Calculator'!$D$8/12,2))</f>
        <v>0</v>
      </c>
      <c r="J1190" s="32">
        <f>IF(B1190="","",F1190+H1190-I1190)</f>
        <v>0</v>
      </c>
      <c r="K1190" s="34">
        <f>IF(B1190="","",ROUND(E1190-J1190,2))</f>
        <v>0</v>
      </c>
      <c r="L1190" s="35">
        <f>IF(B1190="","",L1189+I1190)</f>
        <v>0</v>
      </c>
      <c r="M1190" s="32">
        <f>IF(B1190="","",IF(AND('Mortgage Calculator'!$D$21/'Mortgage Calculator'!$D$6&gt;0.8,E1190/'Mortgage Calculator'!$D$6&gt;0.78),ROUND('Mortgage Calculator'!$D$21*'Mortgage Calculator'!$D$15/12,2),0))</f>
        <v>0</v>
      </c>
      <c r="N1190" s="36">
        <f>IF(B1190="","",1-K1190/'Mortgage Calculator'!$D$6)</f>
        <v>0</v>
      </c>
    </row>
    <row r="1191" spans="2:14">
      <c r="B1191" s="30">
        <f>IF(B1190="","",IF(K1190&gt;0.005,B1190+1,""))</f>
        <v>0</v>
      </c>
      <c r="C1191" s="31">
        <f>IF(B1191="","",EDATE('Mortgage Calculator'!$D$10,B1191-1))</f>
        <v>0</v>
      </c>
      <c r="D1191" s="30">
        <f>IF(B1191="","",INT((B1191-1)/12)+1)</f>
        <v>0</v>
      </c>
      <c r="E1191" s="32">
        <f>IF(B1191="","",K1190)</f>
        <v>0</v>
      </c>
      <c r="F1191" s="32">
        <f>IF(B1191="","",IF(B1191&gt;='Mortgage Calculator'!$D$22,E1191+I1191,MIN('Mortgage Calculator'!$D$23,E1191+I1191)))</f>
        <v>0</v>
      </c>
      <c r="G1191" s="33"/>
      <c r="H1191" s="32">
        <f>IF(B1191="","",MAX(0,MIN('Mortgage Calculator'!$D$17+N(G1191),E1191+I1191-F1191)))</f>
        <v>0</v>
      </c>
      <c r="I1191" s="32">
        <f>IF(B1191="","",ROUND(E1191*'Mortgage Calculator'!$D$8/12,2))</f>
        <v>0</v>
      </c>
      <c r="J1191" s="32">
        <f>IF(B1191="","",F1191+H1191-I1191)</f>
        <v>0</v>
      </c>
      <c r="K1191" s="34">
        <f>IF(B1191="","",ROUND(E1191-J1191,2))</f>
        <v>0</v>
      </c>
      <c r="L1191" s="35">
        <f>IF(B1191="","",L1190+I1191)</f>
        <v>0</v>
      </c>
      <c r="M1191" s="32">
        <f>IF(B1191="","",IF(AND('Mortgage Calculator'!$D$21/'Mortgage Calculator'!$D$6&gt;0.8,E1191/'Mortgage Calculator'!$D$6&gt;0.78),ROUND('Mortgage Calculator'!$D$21*'Mortgage Calculator'!$D$15/12,2),0))</f>
        <v>0</v>
      </c>
      <c r="N1191" s="36">
        <f>IF(B1191="","",1-K1191/'Mortgage Calculator'!$D$6)</f>
        <v>0</v>
      </c>
    </row>
    <row r="1192" spans="2:14">
      <c r="B1192" s="30">
        <f>IF(B1191="","",IF(K1191&gt;0.005,B1191+1,""))</f>
        <v>0</v>
      </c>
      <c r="C1192" s="31">
        <f>IF(B1192="","",EDATE('Mortgage Calculator'!$D$10,B1192-1))</f>
        <v>0</v>
      </c>
      <c r="D1192" s="30">
        <f>IF(B1192="","",INT((B1192-1)/12)+1)</f>
        <v>0</v>
      </c>
      <c r="E1192" s="32">
        <f>IF(B1192="","",K1191)</f>
        <v>0</v>
      </c>
      <c r="F1192" s="32">
        <f>IF(B1192="","",IF(B1192&gt;='Mortgage Calculator'!$D$22,E1192+I1192,MIN('Mortgage Calculator'!$D$23,E1192+I1192)))</f>
        <v>0</v>
      </c>
      <c r="G1192" s="33"/>
      <c r="H1192" s="32">
        <f>IF(B1192="","",MAX(0,MIN('Mortgage Calculator'!$D$17+N(G1192),E1192+I1192-F1192)))</f>
        <v>0</v>
      </c>
      <c r="I1192" s="32">
        <f>IF(B1192="","",ROUND(E1192*'Mortgage Calculator'!$D$8/12,2))</f>
        <v>0</v>
      </c>
      <c r="J1192" s="32">
        <f>IF(B1192="","",F1192+H1192-I1192)</f>
        <v>0</v>
      </c>
      <c r="K1192" s="34">
        <f>IF(B1192="","",ROUND(E1192-J1192,2))</f>
        <v>0</v>
      </c>
      <c r="L1192" s="35">
        <f>IF(B1192="","",L1191+I1192)</f>
        <v>0</v>
      </c>
      <c r="M1192" s="32">
        <f>IF(B1192="","",IF(AND('Mortgage Calculator'!$D$21/'Mortgage Calculator'!$D$6&gt;0.8,E1192/'Mortgage Calculator'!$D$6&gt;0.78),ROUND('Mortgage Calculator'!$D$21*'Mortgage Calculator'!$D$15/12,2),0))</f>
        <v>0</v>
      </c>
      <c r="N1192" s="36">
        <f>IF(B1192="","",1-K1192/'Mortgage Calculator'!$D$6)</f>
        <v>0</v>
      </c>
    </row>
    <row r="1193" spans="2:14">
      <c r="B1193" s="30">
        <f>IF(B1192="","",IF(K1192&gt;0.005,B1192+1,""))</f>
        <v>0</v>
      </c>
      <c r="C1193" s="31">
        <f>IF(B1193="","",EDATE('Mortgage Calculator'!$D$10,B1193-1))</f>
        <v>0</v>
      </c>
      <c r="D1193" s="30">
        <f>IF(B1193="","",INT((B1193-1)/12)+1)</f>
        <v>0</v>
      </c>
      <c r="E1193" s="32">
        <f>IF(B1193="","",K1192)</f>
        <v>0</v>
      </c>
      <c r="F1193" s="32">
        <f>IF(B1193="","",IF(B1193&gt;='Mortgage Calculator'!$D$22,E1193+I1193,MIN('Mortgage Calculator'!$D$23,E1193+I1193)))</f>
        <v>0</v>
      </c>
      <c r="G1193" s="33"/>
      <c r="H1193" s="32">
        <f>IF(B1193="","",MAX(0,MIN('Mortgage Calculator'!$D$17+N(G1193),E1193+I1193-F1193)))</f>
        <v>0</v>
      </c>
      <c r="I1193" s="32">
        <f>IF(B1193="","",ROUND(E1193*'Mortgage Calculator'!$D$8/12,2))</f>
        <v>0</v>
      </c>
      <c r="J1193" s="32">
        <f>IF(B1193="","",F1193+H1193-I1193)</f>
        <v>0</v>
      </c>
      <c r="K1193" s="34">
        <f>IF(B1193="","",ROUND(E1193-J1193,2))</f>
        <v>0</v>
      </c>
      <c r="L1193" s="35">
        <f>IF(B1193="","",L1192+I1193)</f>
        <v>0</v>
      </c>
      <c r="M1193" s="32">
        <f>IF(B1193="","",IF(AND('Mortgage Calculator'!$D$21/'Mortgage Calculator'!$D$6&gt;0.8,E1193/'Mortgage Calculator'!$D$6&gt;0.78),ROUND('Mortgage Calculator'!$D$21*'Mortgage Calculator'!$D$15/12,2),0))</f>
        <v>0</v>
      </c>
      <c r="N1193" s="36">
        <f>IF(B1193="","",1-K1193/'Mortgage Calculator'!$D$6)</f>
        <v>0</v>
      </c>
    </row>
    <row r="1194" spans="2:14">
      <c r="B1194" s="30">
        <f>IF(B1193="","",IF(K1193&gt;0.005,B1193+1,""))</f>
        <v>0</v>
      </c>
      <c r="C1194" s="31">
        <f>IF(B1194="","",EDATE('Mortgage Calculator'!$D$10,B1194-1))</f>
        <v>0</v>
      </c>
      <c r="D1194" s="30">
        <f>IF(B1194="","",INT((B1194-1)/12)+1)</f>
        <v>0</v>
      </c>
      <c r="E1194" s="32">
        <f>IF(B1194="","",K1193)</f>
        <v>0</v>
      </c>
      <c r="F1194" s="32">
        <f>IF(B1194="","",IF(B1194&gt;='Mortgage Calculator'!$D$22,E1194+I1194,MIN('Mortgage Calculator'!$D$23,E1194+I1194)))</f>
        <v>0</v>
      </c>
      <c r="G1194" s="33"/>
      <c r="H1194" s="32">
        <f>IF(B1194="","",MAX(0,MIN('Mortgage Calculator'!$D$17+N(G1194),E1194+I1194-F1194)))</f>
        <v>0</v>
      </c>
      <c r="I1194" s="32">
        <f>IF(B1194="","",ROUND(E1194*'Mortgage Calculator'!$D$8/12,2))</f>
        <v>0</v>
      </c>
      <c r="J1194" s="32">
        <f>IF(B1194="","",F1194+H1194-I1194)</f>
        <v>0</v>
      </c>
      <c r="K1194" s="34">
        <f>IF(B1194="","",ROUND(E1194-J1194,2))</f>
        <v>0</v>
      </c>
      <c r="L1194" s="35">
        <f>IF(B1194="","",L1193+I1194)</f>
        <v>0</v>
      </c>
      <c r="M1194" s="32">
        <f>IF(B1194="","",IF(AND('Mortgage Calculator'!$D$21/'Mortgage Calculator'!$D$6&gt;0.8,E1194/'Mortgage Calculator'!$D$6&gt;0.78),ROUND('Mortgage Calculator'!$D$21*'Mortgage Calculator'!$D$15/12,2),0))</f>
        <v>0</v>
      </c>
      <c r="N1194" s="36">
        <f>IF(B1194="","",1-K1194/'Mortgage Calculator'!$D$6)</f>
        <v>0</v>
      </c>
    </row>
    <row r="1195" spans="2:14">
      <c r="B1195" s="30">
        <f>IF(B1194="","",IF(K1194&gt;0.005,B1194+1,""))</f>
        <v>0</v>
      </c>
      <c r="C1195" s="31">
        <f>IF(B1195="","",EDATE('Mortgage Calculator'!$D$10,B1195-1))</f>
        <v>0</v>
      </c>
      <c r="D1195" s="30">
        <f>IF(B1195="","",INT((B1195-1)/12)+1)</f>
        <v>0</v>
      </c>
      <c r="E1195" s="32">
        <f>IF(B1195="","",K1194)</f>
        <v>0</v>
      </c>
      <c r="F1195" s="32">
        <f>IF(B1195="","",IF(B1195&gt;='Mortgage Calculator'!$D$22,E1195+I1195,MIN('Mortgage Calculator'!$D$23,E1195+I1195)))</f>
        <v>0</v>
      </c>
      <c r="G1195" s="33"/>
      <c r="H1195" s="32">
        <f>IF(B1195="","",MAX(0,MIN('Mortgage Calculator'!$D$17+N(G1195),E1195+I1195-F1195)))</f>
        <v>0</v>
      </c>
      <c r="I1195" s="32">
        <f>IF(B1195="","",ROUND(E1195*'Mortgage Calculator'!$D$8/12,2))</f>
        <v>0</v>
      </c>
      <c r="J1195" s="32">
        <f>IF(B1195="","",F1195+H1195-I1195)</f>
        <v>0</v>
      </c>
      <c r="K1195" s="34">
        <f>IF(B1195="","",ROUND(E1195-J1195,2))</f>
        <v>0</v>
      </c>
      <c r="L1195" s="35">
        <f>IF(B1195="","",L1194+I1195)</f>
        <v>0</v>
      </c>
      <c r="M1195" s="32">
        <f>IF(B1195="","",IF(AND('Mortgage Calculator'!$D$21/'Mortgage Calculator'!$D$6&gt;0.8,E1195/'Mortgage Calculator'!$D$6&gt;0.78),ROUND('Mortgage Calculator'!$D$21*'Mortgage Calculator'!$D$15/12,2),0))</f>
        <v>0</v>
      </c>
      <c r="N1195" s="36">
        <f>IF(B1195="","",1-K1195/'Mortgage Calculator'!$D$6)</f>
        <v>0</v>
      </c>
    </row>
    <row r="1196" spans="2:14">
      <c r="B1196" s="30">
        <f>IF(B1195="","",IF(K1195&gt;0.005,B1195+1,""))</f>
        <v>0</v>
      </c>
      <c r="C1196" s="31">
        <f>IF(B1196="","",EDATE('Mortgage Calculator'!$D$10,B1196-1))</f>
        <v>0</v>
      </c>
      <c r="D1196" s="30">
        <f>IF(B1196="","",INT((B1196-1)/12)+1)</f>
        <v>0</v>
      </c>
      <c r="E1196" s="32">
        <f>IF(B1196="","",K1195)</f>
        <v>0</v>
      </c>
      <c r="F1196" s="32">
        <f>IF(B1196="","",IF(B1196&gt;='Mortgage Calculator'!$D$22,E1196+I1196,MIN('Mortgage Calculator'!$D$23,E1196+I1196)))</f>
        <v>0</v>
      </c>
      <c r="G1196" s="33"/>
      <c r="H1196" s="32">
        <f>IF(B1196="","",MAX(0,MIN('Mortgage Calculator'!$D$17+N(G1196),E1196+I1196-F1196)))</f>
        <v>0</v>
      </c>
      <c r="I1196" s="32">
        <f>IF(B1196="","",ROUND(E1196*'Mortgage Calculator'!$D$8/12,2))</f>
        <v>0</v>
      </c>
      <c r="J1196" s="32">
        <f>IF(B1196="","",F1196+H1196-I1196)</f>
        <v>0</v>
      </c>
      <c r="K1196" s="34">
        <f>IF(B1196="","",ROUND(E1196-J1196,2))</f>
        <v>0</v>
      </c>
      <c r="L1196" s="35">
        <f>IF(B1196="","",L1195+I1196)</f>
        <v>0</v>
      </c>
      <c r="M1196" s="32">
        <f>IF(B1196="","",IF(AND('Mortgage Calculator'!$D$21/'Mortgage Calculator'!$D$6&gt;0.8,E1196/'Mortgage Calculator'!$D$6&gt;0.78),ROUND('Mortgage Calculator'!$D$21*'Mortgage Calculator'!$D$15/12,2),0))</f>
        <v>0</v>
      </c>
      <c r="N1196" s="36">
        <f>IF(B1196="","",1-K1196/'Mortgage Calculator'!$D$6)</f>
        <v>0</v>
      </c>
    </row>
    <row r="1197" spans="2:14">
      <c r="B1197" s="30">
        <f>IF(B1196="","",IF(K1196&gt;0.005,B1196+1,""))</f>
        <v>0</v>
      </c>
      <c r="C1197" s="31">
        <f>IF(B1197="","",EDATE('Mortgage Calculator'!$D$10,B1197-1))</f>
        <v>0</v>
      </c>
      <c r="D1197" s="30">
        <f>IF(B1197="","",INT((B1197-1)/12)+1)</f>
        <v>0</v>
      </c>
      <c r="E1197" s="32">
        <f>IF(B1197="","",K1196)</f>
        <v>0</v>
      </c>
      <c r="F1197" s="32">
        <f>IF(B1197="","",IF(B1197&gt;='Mortgage Calculator'!$D$22,E1197+I1197,MIN('Mortgage Calculator'!$D$23,E1197+I1197)))</f>
        <v>0</v>
      </c>
      <c r="G1197" s="33"/>
      <c r="H1197" s="32">
        <f>IF(B1197="","",MAX(0,MIN('Mortgage Calculator'!$D$17+N(G1197),E1197+I1197-F1197)))</f>
        <v>0</v>
      </c>
      <c r="I1197" s="32">
        <f>IF(B1197="","",ROUND(E1197*'Mortgage Calculator'!$D$8/12,2))</f>
        <v>0</v>
      </c>
      <c r="J1197" s="32">
        <f>IF(B1197="","",F1197+H1197-I1197)</f>
        <v>0</v>
      </c>
      <c r="K1197" s="34">
        <f>IF(B1197="","",ROUND(E1197-J1197,2))</f>
        <v>0</v>
      </c>
      <c r="L1197" s="35">
        <f>IF(B1197="","",L1196+I1197)</f>
        <v>0</v>
      </c>
      <c r="M1197" s="32">
        <f>IF(B1197="","",IF(AND('Mortgage Calculator'!$D$21/'Mortgage Calculator'!$D$6&gt;0.8,E1197/'Mortgage Calculator'!$D$6&gt;0.78),ROUND('Mortgage Calculator'!$D$21*'Mortgage Calculator'!$D$15/12,2),0))</f>
        <v>0</v>
      </c>
      <c r="N1197" s="36">
        <f>IF(B1197="","",1-K1197/'Mortgage Calculator'!$D$6)</f>
        <v>0</v>
      </c>
    </row>
    <row r="1198" spans="2:14">
      <c r="B1198" s="30">
        <f>IF(B1197="","",IF(K1197&gt;0.005,B1197+1,""))</f>
        <v>0</v>
      </c>
      <c r="C1198" s="31">
        <f>IF(B1198="","",EDATE('Mortgage Calculator'!$D$10,B1198-1))</f>
        <v>0</v>
      </c>
      <c r="D1198" s="30">
        <f>IF(B1198="","",INT((B1198-1)/12)+1)</f>
        <v>0</v>
      </c>
      <c r="E1198" s="32">
        <f>IF(B1198="","",K1197)</f>
        <v>0</v>
      </c>
      <c r="F1198" s="32">
        <f>IF(B1198="","",IF(B1198&gt;='Mortgage Calculator'!$D$22,E1198+I1198,MIN('Mortgage Calculator'!$D$23,E1198+I1198)))</f>
        <v>0</v>
      </c>
      <c r="G1198" s="33"/>
      <c r="H1198" s="32">
        <f>IF(B1198="","",MAX(0,MIN('Mortgage Calculator'!$D$17+N(G1198),E1198+I1198-F1198)))</f>
        <v>0</v>
      </c>
      <c r="I1198" s="32">
        <f>IF(B1198="","",ROUND(E1198*'Mortgage Calculator'!$D$8/12,2))</f>
        <v>0</v>
      </c>
      <c r="J1198" s="32">
        <f>IF(B1198="","",F1198+H1198-I1198)</f>
        <v>0</v>
      </c>
      <c r="K1198" s="34">
        <f>IF(B1198="","",ROUND(E1198-J1198,2))</f>
        <v>0</v>
      </c>
      <c r="L1198" s="35">
        <f>IF(B1198="","",L1197+I1198)</f>
        <v>0</v>
      </c>
      <c r="M1198" s="32">
        <f>IF(B1198="","",IF(AND('Mortgage Calculator'!$D$21/'Mortgage Calculator'!$D$6&gt;0.8,E1198/'Mortgage Calculator'!$D$6&gt;0.78),ROUND('Mortgage Calculator'!$D$21*'Mortgage Calculator'!$D$15/12,2),0))</f>
        <v>0</v>
      </c>
      <c r="N1198" s="36">
        <f>IF(B1198="","",1-K1198/'Mortgage Calculator'!$D$6)</f>
        <v>0</v>
      </c>
    </row>
    <row r="1199" spans="2:14">
      <c r="B1199" s="30">
        <f>IF(B1198="","",IF(K1198&gt;0.005,B1198+1,""))</f>
        <v>0</v>
      </c>
      <c r="C1199" s="31">
        <f>IF(B1199="","",EDATE('Mortgage Calculator'!$D$10,B1199-1))</f>
        <v>0</v>
      </c>
      <c r="D1199" s="30">
        <f>IF(B1199="","",INT((B1199-1)/12)+1)</f>
        <v>0</v>
      </c>
      <c r="E1199" s="32">
        <f>IF(B1199="","",K1198)</f>
        <v>0</v>
      </c>
      <c r="F1199" s="32">
        <f>IF(B1199="","",IF(B1199&gt;='Mortgage Calculator'!$D$22,E1199+I1199,MIN('Mortgage Calculator'!$D$23,E1199+I1199)))</f>
        <v>0</v>
      </c>
      <c r="G1199" s="33"/>
      <c r="H1199" s="32">
        <f>IF(B1199="","",MAX(0,MIN('Mortgage Calculator'!$D$17+N(G1199),E1199+I1199-F1199)))</f>
        <v>0</v>
      </c>
      <c r="I1199" s="32">
        <f>IF(B1199="","",ROUND(E1199*'Mortgage Calculator'!$D$8/12,2))</f>
        <v>0</v>
      </c>
      <c r="J1199" s="32">
        <f>IF(B1199="","",F1199+H1199-I1199)</f>
        <v>0</v>
      </c>
      <c r="K1199" s="34">
        <f>IF(B1199="","",ROUND(E1199-J1199,2))</f>
        <v>0</v>
      </c>
      <c r="L1199" s="35">
        <f>IF(B1199="","",L1198+I1199)</f>
        <v>0</v>
      </c>
      <c r="M1199" s="32">
        <f>IF(B1199="","",IF(AND('Mortgage Calculator'!$D$21/'Mortgage Calculator'!$D$6&gt;0.8,E1199/'Mortgage Calculator'!$D$6&gt;0.78),ROUND('Mortgage Calculator'!$D$21*'Mortgage Calculator'!$D$15/12,2),0))</f>
        <v>0</v>
      </c>
      <c r="N1199" s="36">
        <f>IF(B1199="","",1-K1199/'Mortgage Calculator'!$D$6)</f>
        <v>0</v>
      </c>
    </row>
    <row r="1200" spans="2:14">
      <c r="B1200" s="30">
        <f>IF(B1199="","",IF(K1199&gt;0.005,B1199+1,""))</f>
        <v>0</v>
      </c>
      <c r="C1200" s="31">
        <f>IF(B1200="","",EDATE('Mortgage Calculator'!$D$10,B1200-1))</f>
        <v>0</v>
      </c>
      <c r="D1200" s="30">
        <f>IF(B1200="","",INT((B1200-1)/12)+1)</f>
        <v>0</v>
      </c>
      <c r="E1200" s="32">
        <f>IF(B1200="","",K1199)</f>
        <v>0</v>
      </c>
      <c r="F1200" s="32">
        <f>IF(B1200="","",IF(B1200&gt;='Mortgage Calculator'!$D$22,E1200+I1200,MIN('Mortgage Calculator'!$D$23,E1200+I1200)))</f>
        <v>0</v>
      </c>
      <c r="G1200" s="33"/>
      <c r="H1200" s="32">
        <f>IF(B1200="","",MAX(0,MIN('Mortgage Calculator'!$D$17+N(G1200),E1200+I1200-F1200)))</f>
        <v>0</v>
      </c>
      <c r="I1200" s="32">
        <f>IF(B1200="","",ROUND(E1200*'Mortgage Calculator'!$D$8/12,2))</f>
        <v>0</v>
      </c>
      <c r="J1200" s="32">
        <f>IF(B1200="","",F1200+H1200-I1200)</f>
        <v>0</v>
      </c>
      <c r="K1200" s="34">
        <f>IF(B1200="","",ROUND(E1200-J1200,2))</f>
        <v>0</v>
      </c>
      <c r="L1200" s="35">
        <f>IF(B1200="","",L1199+I1200)</f>
        <v>0</v>
      </c>
      <c r="M1200" s="32">
        <f>IF(B1200="","",IF(AND('Mortgage Calculator'!$D$21/'Mortgage Calculator'!$D$6&gt;0.8,E1200/'Mortgage Calculator'!$D$6&gt;0.78),ROUND('Mortgage Calculator'!$D$21*'Mortgage Calculator'!$D$15/12,2),0))</f>
        <v>0</v>
      </c>
      <c r="N1200" s="36">
        <f>IF(B1200="","",1-K1200/'Mortgage Calculator'!$D$6)</f>
        <v>0</v>
      </c>
    </row>
    <row r="1201" spans="2:14">
      <c r="B1201" s="30">
        <f>IF(B1200="","",IF(K1200&gt;0.005,B1200+1,""))</f>
        <v>0</v>
      </c>
      <c r="C1201" s="31">
        <f>IF(B1201="","",EDATE('Mortgage Calculator'!$D$10,B1201-1))</f>
        <v>0</v>
      </c>
      <c r="D1201" s="30">
        <f>IF(B1201="","",INT((B1201-1)/12)+1)</f>
        <v>0</v>
      </c>
      <c r="E1201" s="32">
        <f>IF(B1201="","",K1200)</f>
        <v>0</v>
      </c>
      <c r="F1201" s="32">
        <f>IF(B1201="","",IF(B1201&gt;='Mortgage Calculator'!$D$22,E1201+I1201,MIN('Mortgage Calculator'!$D$23,E1201+I1201)))</f>
        <v>0</v>
      </c>
      <c r="G1201" s="33"/>
      <c r="H1201" s="32">
        <f>IF(B1201="","",MAX(0,MIN('Mortgage Calculator'!$D$17+N(G1201),E1201+I1201-F1201)))</f>
        <v>0</v>
      </c>
      <c r="I1201" s="32">
        <f>IF(B1201="","",ROUND(E1201*'Mortgage Calculator'!$D$8/12,2))</f>
        <v>0</v>
      </c>
      <c r="J1201" s="32">
        <f>IF(B1201="","",F1201+H1201-I1201)</f>
        <v>0</v>
      </c>
      <c r="K1201" s="34">
        <f>IF(B1201="","",ROUND(E1201-J1201,2))</f>
        <v>0</v>
      </c>
      <c r="L1201" s="35">
        <f>IF(B1201="","",L1200+I1201)</f>
        <v>0</v>
      </c>
      <c r="M1201" s="32">
        <f>IF(B1201="","",IF(AND('Mortgage Calculator'!$D$21/'Mortgage Calculator'!$D$6&gt;0.8,E1201/'Mortgage Calculator'!$D$6&gt;0.78),ROUND('Mortgage Calculator'!$D$21*'Mortgage Calculator'!$D$15/12,2),0))</f>
        <v>0</v>
      </c>
      <c r="N1201" s="36">
        <f>IF(B1201="","",1-K1201/'Mortgage Calculator'!$D$6)</f>
        <v>0</v>
      </c>
    </row>
    <row r="1202" spans="2:14">
      <c r="B1202" s="30">
        <f>IF(B1201="","",IF(K1201&gt;0.005,B1201+1,""))</f>
        <v>0</v>
      </c>
      <c r="C1202" s="31">
        <f>IF(B1202="","",EDATE('Mortgage Calculator'!$D$10,B1202-1))</f>
        <v>0</v>
      </c>
      <c r="D1202" s="30">
        <f>IF(B1202="","",INT((B1202-1)/12)+1)</f>
        <v>0</v>
      </c>
      <c r="E1202" s="32">
        <f>IF(B1202="","",K1201)</f>
        <v>0</v>
      </c>
      <c r="F1202" s="32">
        <f>IF(B1202="","",IF(B1202&gt;='Mortgage Calculator'!$D$22,E1202+I1202,MIN('Mortgage Calculator'!$D$23,E1202+I1202)))</f>
        <v>0</v>
      </c>
      <c r="G1202" s="33"/>
      <c r="H1202" s="32">
        <f>IF(B1202="","",MAX(0,MIN('Mortgage Calculator'!$D$17+N(G1202),E1202+I1202-F1202)))</f>
        <v>0</v>
      </c>
      <c r="I1202" s="32">
        <f>IF(B1202="","",ROUND(E1202*'Mortgage Calculator'!$D$8/12,2))</f>
        <v>0</v>
      </c>
      <c r="J1202" s="32">
        <f>IF(B1202="","",F1202+H1202-I1202)</f>
        <v>0</v>
      </c>
      <c r="K1202" s="34">
        <f>IF(B1202="","",ROUND(E1202-J1202,2))</f>
        <v>0</v>
      </c>
      <c r="L1202" s="35">
        <f>IF(B1202="","",L1201+I1202)</f>
        <v>0</v>
      </c>
      <c r="M1202" s="32">
        <f>IF(B1202="","",IF(AND('Mortgage Calculator'!$D$21/'Mortgage Calculator'!$D$6&gt;0.8,E1202/'Mortgage Calculator'!$D$6&gt;0.78),ROUND('Mortgage Calculator'!$D$21*'Mortgage Calculator'!$D$15/12,2),0))</f>
        <v>0</v>
      </c>
      <c r="N1202" s="36">
        <f>IF(B1202="","",1-K1202/'Mortgage Calculator'!$D$6)</f>
        <v>0</v>
      </c>
    </row>
    <row r="1203" spans="2:14">
      <c r="B1203" s="30">
        <f>IF(B1202="","",IF(K1202&gt;0.005,B1202+1,""))</f>
        <v>0</v>
      </c>
      <c r="C1203" s="31">
        <f>IF(B1203="","",EDATE('Mortgage Calculator'!$D$10,B1203-1))</f>
        <v>0</v>
      </c>
      <c r="D1203" s="30">
        <f>IF(B1203="","",INT((B1203-1)/12)+1)</f>
        <v>0</v>
      </c>
      <c r="E1203" s="32">
        <f>IF(B1203="","",K1202)</f>
        <v>0</v>
      </c>
      <c r="F1203" s="32">
        <f>IF(B1203="","",IF(B1203&gt;='Mortgage Calculator'!$D$22,E1203+I1203,MIN('Mortgage Calculator'!$D$23,E1203+I1203)))</f>
        <v>0</v>
      </c>
      <c r="G1203" s="33"/>
      <c r="H1203" s="32">
        <f>IF(B1203="","",MAX(0,MIN('Mortgage Calculator'!$D$17+N(G1203),E1203+I1203-F1203)))</f>
        <v>0</v>
      </c>
      <c r="I1203" s="32">
        <f>IF(B1203="","",ROUND(E1203*'Mortgage Calculator'!$D$8/12,2))</f>
        <v>0</v>
      </c>
      <c r="J1203" s="32">
        <f>IF(B1203="","",F1203+H1203-I1203)</f>
        <v>0</v>
      </c>
      <c r="K1203" s="34">
        <f>IF(B1203="","",ROUND(E1203-J1203,2))</f>
        <v>0</v>
      </c>
      <c r="L1203" s="35">
        <f>IF(B1203="","",L1202+I1203)</f>
        <v>0</v>
      </c>
      <c r="M1203" s="32">
        <f>IF(B1203="","",IF(AND('Mortgage Calculator'!$D$21/'Mortgage Calculator'!$D$6&gt;0.8,E1203/'Mortgage Calculator'!$D$6&gt;0.78),ROUND('Mortgage Calculator'!$D$21*'Mortgage Calculator'!$D$15/12,2),0))</f>
        <v>0</v>
      </c>
      <c r="N1203" s="36">
        <f>IF(B1203="","",1-K1203/'Mortgage Calculator'!$D$6)</f>
        <v>0</v>
      </c>
    </row>
    <row r="1204" spans="2:14">
      <c r="B1204" s="30">
        <f>IF(B1203="","",IF(K1203&gt;0.005,B1203+1,""))</f>
        <v>0</v>
      </c>
      <c r="C1204" s="31">
        <f>IF(B1204="","",EDATE('Mortgage Calculator'!$D$10,B1204-1))</f>
        <v>0</v>
      </c>
      <c r="D1204" s="30">
        <f>IF(B1204="","",INT((B1204-1)/12)+1)</f>
        <v>0</v>
      </c>
      <c r="E1204" s="32">
        <f>IF(B1204="","",K1203)</f>
        <v>0</v>
      </c>
      <c r="F1204" s="32">
        <f>IF(B1204="","",IF(B1204&gt;='Mortgage Calculator'!$D$22,E1204+I1204,MIN('Mortgage Calculator'!$D$23,E1204+I1204)))</f>
        <v>0</v>
      </c>
      <c r="G1204" s="33"/>
      <c r="H1204" s="32">
        <f>IF(B1204="","",MAX(0,MIN('Mortgage Calculator'!$D$17+N(G1204),E1204+I1204-F1204)))</f>
        <v>0</v>
      </c>
      <c r="I1204" s="32">
        <f>IF(B1204="","",ROUND(E1204*'Mortgage Calculator'!$D$8/12,2))</f>
        <v>0</v>
      </c>
      <c r="J1204" s="32">
        <f>IF(B1204="","",F1204+H1204-I1204)</f>
        <v>0</v>
      </c>
      <c r="K1204" s="34">
        <f>IF(B1204="","",ROUND(E1204-J1204,2))</f>
        <v>0</v>
      </c>
      <c r="L1204" s="35">
        <f>IF(B1204="","",L1203+I1204)</f>
        <v>0</v>
      </c>
      <c r="M1204" s="32">
        <f>IF(B1204="","",IF(AND('Mortgage Calculator'!$D$21/'Mortgage Calculator'!$D$6&gt;0.8,E1204/'Mortgage Calculator'!$D$6&gt;0.78),ROUND('Mortgage Calculator'!$D$21*'Mortgage Calculator'!$D$15/12,2),0))</f>
        <v>0</v>
      </c>
      <c r="N1204" s="36">
        <f>IF(B1204="","",1-K1204/'Mortgage Calculator'!$D$6)</f>
        <v>0</v>
      </c>
    </row>
    <row r="1205" spans="2:14">
      <c r="B1205" s="30">
        <f>IF(B1204="","",IF(K1204&gt;0.005,B1204+1,""))</f>
        <v>0</v>
      </c>
      <c r="C1205" s="31">
        <f>IF(B1205="","",EDATE('Mortgage Calculator'!$D$10,B1205-1))</f>
        <v>0</v>
      </c>
      <c r="D1205" s="30">
        <f>IF(B1205="","",INT((B1205-1)/12)+1)</f>
        <v>0</v>
      </c>
      <c r="E1205" s="32">
        <f>IF(B1205="","",K1204)</f>
        <v>0</v>
      </c>
      <c r="F1205" s="32">
        <f>IF(B1205="","",IF(B1205&gt;='Mortgage Calculator'!$D$22,E1205+I1205,MIN('Mortgage Calculator'!$D$23,E1205+I1205)))</f>
        <v>0</v>
      </c>
      <c r="G1205" s="33"/>
      <c r="H1205" s="32">
        <f>IF(B1205="","",MAX(0,MIN('Mortgage Calculator'!$D$17+N(G1205),E1205+I1205-F1205)))</f>
        <v>0</v>
      </c>
      <c r="I1205" s="32">
        <f>IF(B1205="","",ROUND(E1205*'Mortgage Calculator'!$D$8/12,2))</f>
        <v>0</v>
      </c>
      <c r="J1205" s="32">
        <f>IF(B1205="","",F1205+H1205-I1205)</f>
        <v>0</v>
      </c>
      <c r="K1205" s="34">
        <f>IF(B1205="","",ROUND(E1205-J1205,2))</f>
        <v>0</v>
      </c>
      <c r="L1205" s="35">
        <f>IF(B1205="","",L1204+I1205)</f>
        <v>0</v>
      </c>
      <c r="M1205" s="32">
        <f>IF(B1205="","",IF(AND('Mortgage Calculator'!$D$21/'Mortgage Calculator'!$D$6&gt;0.8,E1205/'Mortgage Calculator'!$D$6&gt;0.78),ROUND('Mortgage Calculator'!$D$21*'Mortgage Calculator'!$D$15/12,2),0))</f>
        <v>0</v>
      </c>
      <c r="N1205" s="36">
        <f>IF(B1205="","",1-K1205/'Mortgage Calculator'!$D$6)</f>
        <v>0</v>
      </c>
    </row>
    <row r="1206" spans="2:14">
      <c r="B1206" s="30">
        <f>IF(B1205="","",IF(K1205&gt;0.005,B1205+1,""))</f>
        <v>0</v>
      </c>
      <c r="C1206" s="31">
        <f>IF(B1206="","",EDATE('Mortgage Calculator'!$D$10,B1206-1))</f>
        <v>0</v>
      </c>
      <c r="D1206" s="30">
        <f>IF(B1206="","",INT((B1206-1)/12)+1)</f>
        <v>0</v>
      </c>
      <c r="E1206" s="32">
        <f>IF(B1206="","",K1205)</f>
        <v>0</v>
      </c>
      <c r="F1206" s="32">
        <f>IF(B1206="","",IF(B1206&gt;='Mortgage Calculator'!$D$22,E1206+I1206,MIN('Mortgage Calculator'!$D$23,E1206+I1206)))</f>
        <v>0</v>
      </c>
      <c r="G1206" s="33"/>
      <c r="H1206" s="32">
        <f>IF(B1206="","",MAX(0,MIN('Mortgage Calculator'!$D$17+N(G1206),E1206+I1206-F1206)))</f>
        <v>0</v>
      </c>
      <c r="I1206" s="32">
        <f>IF(B1206="","",ROUND(E1206*'Mortgage Calculator'!$D$8/12,2))</f>
        <v>0</v>
      </c>
      <c r="J1206" s="32">
        <f>IF(B1206="","",F1206+H1206-I1206)</f>
        <v>0</v>
      </c>
      <c r="K1206" s="34">
        <f>IF(B1206="","",ROUND(E1206-J1206,2))</f>
        <v>0</v>
      </c>
      <c r="L1206" s="35">
        <f>IF(B1206="","",L1205+I1206)</f>
        <v>0</v>
      </c>
      <c r="M1206" s="32">
        <f>IF(B1206="","",IF(AND('Mortgage Calculator'!$D$21/'Mortgage Calculator'!$D$6&gt;0.8,E1206/'Mortgage Calculator'!$D$6&gt;0.78),ROUND('Mortgage Calculator'!$D$21*'Mortgage Calculator'!$D$15/12,2),0))</f>
        <v>0</v>
      </c>
      <c r="N1206" s="36">
        <f>IF(B1206="","",1-K1206/'Mortgage Calculator'!$D$6)</f>
        <v>0</v>
      </c>
    </row>
    <row r="1207" spans="2:14">
      <c r="B1207" s="30">
        <f>IF(B1206="","",IF(K1206&gt;0.005,B1206+1,""))</f>
        <v>0</v>
      </c>
      <c r="C1207" s="31">
        <f>IF(B1207="","",EDATE('Mortgage Calculator'!$D$10,B1207-1))</f>
        <v>0</v>
      </c>
      <c r="D1207" s="30">
        <f>IF(B1207="","",INT((B1207-1)/12)+1)</f>
        <v>0</v>
      </c>
      <c r="E1207" s="32">
        <f>IF(B1207="","",K1206)</f>
        <v>0</v>
      </c>
      <c r="F1207" s="32">
        <f>IF(B1207="","",IF(B1207&gt;='Mortgage Calculator'!$D$22,E1207+I1207,MIN('Mortgage Calculator'!$D$23,E1207+I1207)))</f>
        <v>0</v>
      </c>
      <c r="G1207" s="33"/>
      <c r="H1207" s="32">
        <f>IF(B1207="","",MAX(0,MIN('Mortgage Calculator'!$D$17+N(G1207),E1207+I1207-F1207)))</f>
        <v>0</v>
      </c>
      <c r="I1207" s="32">
        <f>IF(B1207="","",ROUND(E1207*'Mortgage Calculator'!$D$8/12,2))</f>
        <v>0</v>
      </c>
      <c r="J1207" s="32">
        <f>IF(B1207="","",F1207+H1207-I1207)</f>
        <v>0</v>
      </c>
      <c r="K1207" s="34">
        <f>IF(B1207="","",ROUND(E1207-J1207,2))</f>
        <v>0</v>
      </c>
      <c r="L1207" s="35">
        <f>IF(B1207="","",L1206+I1207)</f>
        <v>0</v>
      </c>
      <c r="M1207" s="32">
        <f>IF(B1207="","",IF(AND('Mortgage Calculator'!$D$21/'Mortgage Calculator'!$D$6&gt;0.8,E1207/'Mortgage Calculator'!$D$6&gt;0.78),ROUND('Mortgage Calculator'!$D$21*'Mortgage Calculator'!$D$15/12,2),0))</f>
        <v>0</v>
      </c>
      <c r="N1207" s="36">
        <f>IF(B1207="","",1-K1207/'Mortgage Calculator'!$D$6)</f>
        <v>0</v>
      </c>
    </row>
    <row r="1208" spans="2:14">
      <c r="B1208" s="30">
        <f>IF(B1207="","",IF(K1207&gt;0.005,B1207+1,""))</f>
        <v>0</v>
      </c>
      <c r="C1208" s="31">
        <f>IF(B1208="","",EDATE('Mortgage Calculator'!$D$10,B1208-1))</f>
        <v>0</v>
      </c>
      <c r="D1208" s="30">
        <f>IF(B1208="","",INT((B1208-1)/12)+1)</f>
        <v>0</v>
      </c>
      <c r="E1208" s="32">
        <f>IF(B1208="","",K1207)</f>
        <v>0</v>
      </c>
      <c r="F1208" s="32">
        <f>IF(B1208="","",IF(B1208&gt;='Mortgage Calculator'!$D$22,E1208+I1208,MIN('Mortgage Calculator'!$D$23,E1208+I1208)))</f>
        <v>0</v>
      </c>
      <c r="G1208" s="33"/>
      <c r="H1208" s="32">
        <f>IF(B1208="","",MAX(0,MIN('Mortgage Calculator'!$D$17+N(G1208),E1208+I1208-F1208)))</f>
        <v>0</v>
      </c>
      <c r="I1208" s="32">
        <f>IF(B1208="","",ROUND(E1208*'Mortgage Calculator'!$D$8/12,2))</f>
        <v>0</v>
      </c>
      <c r="J1208" s="32">
        <f>IF(B1208="","",F1208+H1208-I1208)</f>
        <v>0</v>
      </c>
      <c r="K1208" s="34">
        <f>IF(B1208="","",ROUND(E1208-J1208,2))</f>
        <v>0</v>
      </c>
      <c r="L1208" s="35">
        <f>IF(B1208="","",L1207+I1208)</f>
        <v>0</v>
      </c>
      <c r="M1208" s="32">
        <f>IF(B1208="","",IF(AND('Mortgage Calculator'!$D$21/'Mortgage Calculator'!$D$6&gt;0.8,E1208/'Mortgage Calculator'!$D$6&gt;0.78),ROUND('Mortgage Calculator'!$D$21*'Mortgage Calculator'!$D$15/12,2),0))</f>
        <v>0</v>
      </c>
      <c r="N1208" s="36">
        <f>IF(B1208="","",1-K1208/'Mortgage Calculator'!$D$6)</f>
        <v>0</v>
      </c>
    </row>
    <row r="1209" spans="2:14">
      <c r="B1209" s="30">
        <f>IF(B1208="","",IF(K1208&gt;0.005,B1208+1,""))</f>
        <v>0</v>
      </c>
      <c r="C1209" s="31">
        <f>IF(B1209="","",EDATE('Mortgage Calculator'!$D$10,B1209-1))</f>
        <v>0</v>
      </c>
      <c r="D1209" s="30">
        <f>IF(B1209="","",INT((B1209-1)/12)+1)</f>
        <v>0</v>
      </c>
      <c r="E1209" s="32">
        <f>IF(B1209="","",K1208)</f>
        <v>0</v>
      </c>
      <c r="F1209" s="32">
        <f>IF(B1209="","",IF(B1209&gt;='Mortgage Calculator'!$D$22,E1209+I1209,MIN('Mortgage Calculator'!$D$23,E1209+I1209)))</f>
        <v>0</v>
      </c>
      <c r="G1209" s="33"/>
      <c r="H1209" s="32">
        <f>IF(B1209="","",MAX(0,MIN('Mortgage Calculator'!$D$17+N(G1209),E1209+I1209-F1209)))</f>
        <v>0</v>
      </c>
      <c r="I1209" s="32">
        <f>IF(B1209="","",ROUND(E1209*'Mortgage Calculator'!$D$8/12,2))</f>
        <v>0</v>
      </c>
      <c r="J1209" s="32">
        <f>IF(B1209="","",F1209+H1209-I1209)</f>
        <v>0</v>
      </c>
      <c r="K1209" s="34">
        <f>IF(B1209="","",ROUND(E1209-J1209,2))</f>
        <v>0</v>
      </c>
      <c r="L1209" s="35">
        <f>IF(B1209="","",L1208+I1209)</f>
        <v>0</v>
      </c>
      <c r="M1209" s="32">
        <f>IF(B1209="","",IF(AND('Mortgage Calculator'!$D$21/'Mortgage Calculator'!$D$6&gt;0.8,E1209/'Mortgage Calculator'!$D$6&gt;0.78),ROUND('Mortgage Calculator'!$D$21*'Mortgage Calculator'!$D$15/12,2),0))</f>
        <v>0</v>
      </c>
      <c r="N1209" s="36">
        <f>IF(B1209="","",1-K1209/'Mortgage Calculator'!$D$6)</f>
        <v>0</v>
      </c>
    </row>
    <row r="1210" spans="2:14">
      <c r="B1210" s="30">
        <f>IF(B1209="","",IF(K1209&gt;0.005,B1209+1,""))</f>
        <v>0</v>
      </c>
      <c r="C1210" s="31">
        <f>IF(B1210="","",EDATE('Mortgage Calculator'!$D$10,B1210-1))</f>
        <v>0</v>
      </c>
      <c r="D1210" s="30">
        <f>IF(B1210="","",INT((B1210-1)/12)+1)</f>
        <v>0</v>
      </c>
      <c r="E1210" s="32">
        <f>IF(B1210="","",K1209)</f>
        <v>0</v>
      </c>
      <c r="F1210" s="32">
        <f>IF(B1210="","",IF(B1210&gt;='Mortgage Calculator'!$D$22,E1210+I1210,MIN('Mortgage Calculator'!$D$23,E1210+I1210)))</f>
        <v>0</v>
      </c>
      <c r="G1210" s="33"/>
      <c r="H1210" s="32">
        <f>IF(B1210="","",MAX(0,MIN('Mortgage Calculator'!$D$17+N(G1210),E1210+I1210-F1210)))</f>
        <v>0</v>
      </c>
      <c r="I1210" s="32">
        <f>IF(B1210="","",ROUND(E1210*'Mortgage Calculator'!$D$8/12,2))</f>
        <v>0</v>
      </c>
      <c r="J1210" s="32">
        <f>IF(B1210="","",F1210+H1210-I1210)</f>
        <v>0</v>
      </c>
      <c r="K1210" s="34">
        <f>IF(B1210="","",ROUND(E1210-J1210,2))</f>
        <v>0</v>
      </c>
      <c r="L1210" s="35">
        <f>IF(B1210="","",L1209+I1210)</f>
        <v>0</v>
      </c>
      <c r="M1210" s="32">
        <f>IF(B1210="","",IF(AND('Mortgage Calculator'!$D$21/'Mortgage Calculator'!$D$6&gt;0.8,E1210/'Mortgage Calculator'!$D$6&gt;0.78),ROUND('Mortgage Calculator'!$D$21*'Mortgage Calculator'!$D$15/12,2),0))</f>
        <v>0</v>
      </c>
      <c r="N1210" s="36">
        <f>IF(B1210="","",1-K1210/'Mortgage Calculator'!$D$6)</f>
        <v>0</v>
      </c>
    </row>
    <row r="1211" spans="2:14">
      <c r="B1211" s="30">
        <f>IF(B1210="","",IF(K1210&gt;0.005,B1210+1,""))</f>
        <v>0</v>
      </c>
      <c r="C1211" s="31">
        <f>IF(B1211="","",EDATE('Mortgage Calculator'!$D$10,B1211-1))</f>
        <v>0</v>
      </c>
      <c r="D1211" s="30">
        <f>IF(B1211="","",INT((B1211-1)/12)+1)</f>
        <v>0</v>
      </c>
      <c r="E1211" s="32">
        <f>IF(B1211="","",K1210)</f>
        <v>0</v>
      </c>
      <c r="F1211" s="32">
        <f>IF(B1211="","",IF(B1211&gt;='Mortgage Calculator'!$D$22,E1211+I1211,MIN('Mortgage Calculator'!$D$23,E1211+I1211)))</f>
        <v>0</v>
      </c>
      <c r="G1211" s="33"/>
      <c r="H1211" s="32">
        <f>IF(B1211="","",MAX(0,MIN('Mortgage Calculator'!$D$17+N(G1211),E1211+I1211-F1211)))</f>
        <v>0</v>
      </c>
      <c r="I1211" s="32">
        <f>IF(B1211="","",ROUND(E1211*'Mortgage Calculator'!$D$8/12,2))</f>
        <v>0</v>
      </c>
      <c r="J1211" s="32">
        <f>IF(B1211="","",F1211+H1211-I1211)</f>
        <v>0</v>
      </c>
      <c r="K1211" s="34">
        <f>IF(B1211="","",ROUND(E1211-J1211,2))</f>
        <v>0</v>
      </c>
      <c r="L1211" s="35">
        <f>IF(B1211="","",L1210+I1211)</f>
        <v>0</v>
      </c>
      <c r="M1211" s="32">
        <f>IF(B1211="","",IF(AND('Mortgage Calculator'!$D$21/'Mortgage Calculator'!$D$6&gt;0.8,E1211/'Mortgage Calculator'!$D$6&gt;0.78),ROUND('Mortgage Calculator'!$D$21*'Mortgage Calculator'!$D$15/12,2),0))</f>
        <v>0</v>
      </c>
      <c r="N1211" s="36">
        <f>IF(B1211="","",1-K1211/'Mortgage Calculator'!$D$6)</f>
        <v>0</v>
      </c>
    </row>
    <row r="1212" spans="2:14">
      <c r="B1212" s="30">
        <f>IF(B1211="","",IF(K1211&gt;0.005,B1211+1,""))</f>
        <v>0</v>
      </c>
      <c r="C1212" s="31">
        <f>IF(B1212="","",EDATE('Mortgage Calculator'!$D$10,B1212-1))</f>
        <v>0</v>
      </c>
      <c r="D1212" s="30">
        <f>IF(B1212="","",INT((B1212-1)/12)+1)</f>
        <v>0</v>
      </c>
      <c r="E1212" s="32">
        <f>IF(B1212="","",K1211)</f>
        <v>0</v>
      </c>
      <c r="F1212" s="32">
        <f>IF(B1212="","",IF(B1212&gt;='Mortgage Calculator'!$D$22,E1212+I1212,MIN('Mortgage Calculator'!$D$23,E1212+I1212)))</f>
        <v>0</v>
      </c>
      <c r="G1212" s="33"/>
      <c r="H1212" s="32">
        <f>IF(B1212="","",MAX(0,MIN('Mortgage Calculator'!$D$17+N(G1212),E1212+I1212-F1212)))</f>
        <v>0</v>
      </c>
      <c r="I1212" s="32">
        <f>IF(B1212="","",ROUND(E1212*'Mortgage Calculator'!$D$8/12,2))</f>
        <v>0</v>
      </c>
      <c r="J1212" s="32">
        <f>IF(B1212="","",F1212+H1212-I1212)</f>
        <v>0</v>
      </c>
      <c r="K1212" s="34">
        <f>IF(B1212="","",ROUND(E1212-J1212,2))</f>
        <v>0</v>
      </c>
      <c r="L1212" s="35">
        <f>IF(B1212="","",L1211+I1212)</f>
        <v>0</v>
      </c>
      <c r="M1212" s="32">
        <f>IF(B1212="","",IF(AND('Mortgage Calculator'!$D$21/'Mortgage Calculator'!$D$6&gt;0.8,E1212/'Mortgage Calculator'!$D$6&gt;0.78),ROUND('Mortgage Calculator'!$D$21*'Mortgage Calculator'!$D$15/12,2),0))</f>
        <v>0</v>
      </c>
      <c r="N1212" s="36">
        <f>IF(B1212="","",1-K1212/'Mortgage Calculator'!$D$6)</f>
        <v>0</v>
      </c>
    </row>
    <row r="1213" spans="2:14">
      <c r="B1213" s="30">
        <f>IF(B1212="","",IF(K1212&gt;0.005,B1212+1,""))</f>
        <v>0</v>
      </c>
      <c r="C1213" s="31">
        <f>IF(B1213="","",EDATE('Mortgage Calculator'!$D$10,B1213-1))</f>
        <v>0</v>
      </c>
      <c r="D1213" s="30">
        <f>IF(B1213="","",INT((B1213-1)/12)+1)</f>
        <v>0</v>
      </c>
      <c r="E1213" s="32">
        <f>IF(B1213="","",K1212)</f>
        <v>0</v>
      </c>
      <c r="F1213" s="32">
        <f>IF(B1213="","",IF(B1213&gt;='Mortgage Calculator'!$D$22,E1213+I1213,MIN('Mortgage Calculator'!$D$23,E1213+I1213)))</f>
        <v>0</v>
      </c>
      <c r="G1213" s="33"/>
      <c r="H1213" s="32">
        <f>IF(B1213="","",MAX(0,MIN('Mortgage Calculator'!$D$17+N(G1213),E1213+I1213-F1213)))</f>
        <v>0</v>
      </c>
      <c r="I1213" s="32">
        <f>IF(B1213="","",ROUND(E1213*'Mortgage Calculator'!$D$8/12,2))</f>
        <v>0</v>
      </c>
      <c r="J1213" s="32">
        <f>IF(B1213="","",F1213+H1213-I1213)</f>
        <v>0</v>
      </c>
      <c r="K1213" s="34">
        <f>IF(B1213="","",ROUND(E1213-J1213,2))</f>
        <v>0</v>
      </c>
      <c r="L1213" s="35">
        <f>IF(B1213="","",L1212+I1213)</f>
        <v>0</v>
      </c>
      <c r="M1213" s="32">
        <f>IF(B1213="","",IF(AND('Mortgage Calculator'!$D$21/'Mortgage Calculator'!$D$6&gt;0.8,E1213/'Mortgage Calculator'!$D$6&gt;0.78),ROUND('Mortgage Calculator'!$D$21*'Mortgage Calculator'!$D$15/12,2),0))</f>
        <v>0</v>
      </c>
      <c r="N1213" s="36">
        <f>IF(B1213="","",1-K1213/'Mortgage Calculator'!$D$6)</f>
        <v>0</v>
      </c>
    </row>
    <row r="1214" spans="2:14">
      <c r="B1214" s="30">
        <f>IF(B1213="","",IF(K1213&gt;0.005,B1213+1,""))</f>
        <v>0</v>
      </c>
      <c r="C1214" s="31">
        <f>IF(B1214="","",EDATE('Mortgage Calculator'!$D$10,B1214-1))</f>
        <v>0</v>
      </c>
      <c r="D1214" s="30">
        <f>IF(B1214="","",INT((B1214-1)/12)+1)</f>
        <v>0</v>
      </c>
      <c r="E1214" s="32">
        <f>IF(B1214="","",K1213)</f>
        <v>0</v>
      </c>
      <c r="F1214" s="32">
        <f>IF(B1214="","",IF(B1214&gt;='Mortgage Calculator'!$D$22,E1214+I1214,MIN('Mortgage Calculator'!$D$23,E1214+I1214)))</f>
        <v>0</v>
      </c>
      <c r="G1214" s="33"/>
      <c r="H1214" s="32">
        <f>IF(B1214="","",MAX(0,MIN('Mortgage Calculator'!$D$17+N(G1214),E1214+I1214-F1214)))</f>
        <v>0</v>
      </c>
      <c r="I1214" s="32">
        <f>IF(B1214="","",ROUND(E1214*'Mortgage Calculator'!$D$8/12,2))</f>
        <v>0</v>
      </c>
      <c r="J1214" s="32">
        <f>IF(B1214="","",F1214+H1214-I1214)</f>
        <v>0</v>
      </c>
      <c r="K1214" s="34">
        <f>IF(B1214="","",ROUND(E1214-J1214,2))</f>
        <v>0</v>
      </c>
      <c r="L1214" s="35">
        <f>IF(B1214="","",L1213+I1214)</f>
        <v>0</v>
      </c>
      <c r="M1214" s="32">
        <f>IF(B1214="","",IF(AND('Mortgage Calculator'!$D$21/'Mortgage Calculator'!$D$6&gt;0.8,E1214/'Mortgage Calculator'!$D$6&gt;0.78),ROUND('Mortgage Calculator'!$D$21*'Mortgage Calculator'!$D$15/12,2),0))</f>
        <v>0</v>
      </c>
      <c r="N1214" s="36">
        <f>IF(B1214="","",1-K1214/'Mortgage Calculator'!$D$6)</f>
        <v>0</v>
      </c>
    </row>
    <row r="1215" spans="2:14">
      <c r="B1215" s="30">
        <f>IF(B1214="","",IF(K1214&gt;0.005,B1214+1,""))</f>
        <v>0</v>
      </c>
      <c r="C1215" s="31">
        <f>IF(B1215="","",EDATE('Mortgage Calculator'!$D$10,B1215-1))</f>
        <v>0</v>
      </c>
      <c r="D1215" s="30">
        <f>IF(B1215="","",INT((B1215-1)/12)+1)</f>
        <v>0</v>
      </c>
      <c r="E1215" s="32">
        <f>IF(B1215="","",K1214)</f>
        <v>0</v>
      </c>
      <c r="F1215" s="32">
        <f>IF(B1215="","",IF(B1215&gt;='Mortgage Calculator'!$D$22,E1215+I1215,MIN('Mortgage Calculator'!$D$23,E1215+I1215)))</f>
        <v>0</v>
      </c>
      <c r="G1215" s="33"/>
      <c r="H1215" s="32">
        <f>IF(B1215="","",MAX(0,MIN('Mortgage Calculator'!$D$17+N(G1215),E1215+I1215-F1215)))</f>
        <v>0</v>
      </c>
      <c r="I1215" s="32">
        <f>IF(B1215="","",ROUND(E1215*'Mortgage Calculator'!$D$8/12,2))</f>
        <v>0</v>
      </c>
      <c r="J1215" s="32">
        <f>IF(B1215="","",F1215+H1215-I1215)</f>
        <v>0</v>
      </c>
      <c r="K1215" s="34">
        <f>IF(B1215="","",ROUND(E1215-J1215,2))</f>
        <v>0</v>
      </c>
      <c r="L1215" s="35">
        <f>IF(B1215="","",L1214+I1215)</f>
        <v>0</v>
      </c>
      <c r="M1215" s="32">
        <f>IF(B1215="","",IF(AND('Mortgage Calculator'!$D$21/'Mortgage Calculator'!$D$6&gt;0.8,E1215/'Mortgage Calculator'!$D$6&gt;0.78),ROUND('Mortgage Calculator'!$D$21*'Mortgage Calculator'!$D$15/12,2),0))</f>
        <v>0</v>
      </c>
      <c r="N1215" s="36">
        <f>IF(B1215="","",1-K1215/'Mortgage Calculator'!$D$6)</f>
        <v>0</v>
      </c>
    </row>
    <row r="1216" spans="2:14">
      <c r="B1216" s="30">
        <f>IF(B1215="","",IF(K1215&gt;0.005,B1215+1,""))</f>
        <v>0</v>
      </c>
      <c r="C1216" s="31">
        <f>IF(B1216="","",EDATE('Mortgage Calculator'!$D$10,B1216-1))</f>
        <v>0</v>
      </c>
      <c r="D1216" s="30">
        <f>IF(B1216="","",INT((B1216-1)/12)+1)</f>
        <v>0</v>
      </c>
      <c r="E1216" s="32">
        <f>IF(B1216="","",K1215)</f>
        <v>0</v>
      </c>
      <c r="F1216" s="32">
        <f>IF(B1216="","",IF(B1216&gt;='Mortgage Calculator'!$D$22,E1216+I1216,MIN('Mortgage Calculator'!$D$23,E1216+I1216)))</f>
        <v>0</v>
      </c>
      <c r="G1216" s="33"/>
      <c r="H1216" s="32">
        <f>IF(B1216="","",MAX(0,MIN('Mortgage Calculator'!$D$17+N(G1216),E1216+I1216-F1216)))</f>
        <v>0</v>
      </c>
      <c r="I1216" s="32">
        <f>IF(B1216="","",ROUND(E1216*'Mortgage Calculator'!$D$8/12,2))</f>
        <v>0</v>
      </c>
      <c r="J1216" s="32">
        <f>IF(B1216="","",F1216+H1216-I1216)</f>
        <v>0</v>
      </c>
      <c r="K1216" s="34">
        <f>IF(B1216="","",ROUND(E1216-J1216,2))</f>
        <v>0</v>
      </c>
      <c r="L1216" s="35">
        <f>IF(B1216="","",L1215+I1216)</f>
        <v>0</v>
      </c>
      <c r="M1216" s="32">
        <f>IF(B1216="","",IF(AND('Mortgage Calculator'!$D$21/'Mortgage Calculator'!$D$6&gt;0.8,E1216/'Mortgage Calculator'!$D$6&gt;0.78),ROUND('Mortgage Calculator'!$D$21*'Mortgage Calculator'!$D$15/12,2),0))</f>
        <v>0</v>
      </c>
      <c r="N1216" s="36">
        <f>IF(B1216="","",1-K1216/'Mortgage Calculator'!$D$6)</f>
        <v>0</v>
      </c>
    </row>
    <row r="1217" spans="2:14">
      <c r="B1217" s="30">
        <f>IF(B1216="","",IF(K1216&gt;0.005,B1216+1,""))</f>
        <v>0</v>
      </c>
      <c r="C1217" s="31">
        <f>IF(B1217="","",EDATE('Mortgage Calculator'!$D$10,B1217-1))</f>
        <v>0</v>
      </c>
      <c r="D1217" s="30">
        <f>IF(B1217="","",INT((B1217-1)/12)+1)</f>
        <v>0</v>
      </c>
      <c r="E1217" s="32">
        <f>IF(B1217="","",K1216)</f>
        <v>0</v>
      </c>
      <c r="F1217" s="32">
        <f>IF(B1217="","",IF(B1217&gt;='Mortgage Calculator'!$D$22,E1217+I1217,MIN('Mortgage Calculator'!$D$23,E1217+I1217)))</f>
        <v>0</v>
      </c>
      <c r="G1217" s="33"/>
      <c r="H1217" s="32">
        <f>IF(B1217="","",MAX(0,MIN('Mortgage Calculator'!$D$17+N(G1217),E1217+I1217-F1217)))</f>
        <v>0</v>
      </c>
      <c r="I1217" s="32">
        <f>IF(B1217="","",ROUND(E1217*'Mortgage Calculator'!$D$8/12,2))</f>
        <v>0</v>
      </c>
      <c r="J1217" s="32">
        <f>IF(B1217="","",F1217+H1217-I1217)</f>
        <v>0</v>
      </c>
      <c r="K1217" s="34">
        <f>IF(B1217="","",ROUND(E1217-J1217,2))</f>
        <v>0</v>
      </c>
      <c r="L1217" s="35">
        <f>IF(B1217="","",L1216+I1217)</f>
        <v>0</v>
      </c>
      <c r="M1217" s="32">
        <f>IF(B1217="","",IF(AND('Mortgage Calculator'!$D$21/'Mortgage Calculator'!$D$6&gt;0.8,E1217/'Mortgage Calculator'!$D$6&gt;0.78),ROUND('Mortgage Calculator'!$D$21*'Mortgage Calculator'!$D$15/12,2),0))</f>
        <v>0</v>
      </c>
      <c r="N1217" s="36">
        <f>IF(B1217="","",1-K1217/'Mortgage Calculator'!$D$6)</f>
        <v>0</v>
      </c>
    </row>
    <row r="1218" spans="2:14">
      <c r="B1218" s="30">
        <f>IF(B1217="","",IF(K1217&gt;0.005,B1217+1,""))</f>
        <v>0</v>
      </c>
      <c r="C1218" s="31">
        <f>IF(B1218="","",EDATE('Mortgage Calculator'!$D$10,B1218-1))</f>
        <v>0</v>
      </c>
      <c r="D1218" s="30">
        <f>IF(B1218="","",INT((B1218-1)/12)+1)</f>
        <v>0</v>
      </c>
      <c r="E1218" s="32">
        <f>IF(B1218="","",K1217)</f>
        <v>0</v>
      </c>
      <c r="F1218" s="32">
        <f>IF(B1218="","",IF(B1218&gt;='Mortgage Calculator'!$D$22,E1218+I1218,MIN('Mortgage Calculator'!$D$23,E1218+I1218)))</f>
        <v>0</v>
      </c>
      <c r="G1218" s="33"/>
      <c r="H1218" s="32">
        <f>IF(B1218="","",MAX(0,MIN('Mortgage Calculator'!$D$17+N(G1218),E1218+I1218-F1218)))</f>
        <v>0</v>
      </c>
      <c r="I1218" s="32">
        <f>IF(B1218="","",ROUND(E1218*'Mortgage Calculator'!$D$8/12,2))</f>
        <v>0</v>
      </c>
      <c r="J1218" s="32">
        <f>IF(B1218="","",F1218+H1218-I1218)</f>
        <v>0</v>
      </c>
      <c r="K1218" s="34">
        <f>IF(B1218="","",ROUND(E1218-J1218,2))</f>
        <v>0</v>
      </c>
      <c r="L1218" s="35">
        <f>IF(B1218="","",L1217+I1218)</f>
        <v>0</v>
      </c>
      <c r="M1218" s="32">
        <f>IF(B1218="","",IF(AND('Mortgage Calculator'!$D$21/'Mortgage Calculator'!$D$6&gt;0.8,E1218/'Mortgage Calculator'!$D$6&gt;0.78),ROUND('Mortgage Calculator'!$D$21*'Mortgage Calculator'!$D$15/12,2),0))</f>
        <v>0</v>
      </c>
      <c r="N1218" s="36">
        <f>IF(B1218="","",1-K1218/'Mortgage Calculator'!$D$6)</f>
        <v>0</v>
      </c>
    </row>
    <row r="1219" spans="2:14">
      <c r="B1219" s="30">
        <f>IF(B1218="","",IF(K1218&gt;0.005,B1218+1,""))</f>
        <v>0</v>
      </c>
      <c r="C1219" s="31">
        <f>IF(B1219="","",EDATE('Mortgage Calculator'!$D$10,B1219-1))</f>
        <v>0</v>
      </c>
      <c r="D1219" s="30">
        <f>IF(B1219="","",INT((B1219-1)/12)+1)</f>
        <v>0</v>
      </c>
      <c r="E1219" s="32">
        <f>IF(B1219="","",K1218)</f>
        <v>0</v>
      </c>
      <c r="F1219" s="32">
        <f>IF(B1219="","",IF(B1219&gt;='Mortgage Calculator'!$D$22,E1219+I1219,MIN('Mortgage Calculator'!$D$23,E1219+I1219)))</f>
        <v>0</v>
      </c>
      <c r="G1219" s="33"/>
      <c r="H1219" s="32">
        <f>IF(B1219="","",MAX(0,MIN('Mortgage Calculator'!$D$17+N(G1219),E1219+I1219-F1219)))</f>
        <v>0</v>
      </c>
      <c r="I1219" s="32">
        <f>IF(B1219="","",ROUND(E1219*'Mortgage Calculator'!$D$8/12,2))</f>
        <v>0</v>
      </c>
      <c r="J1219" s="32">
        <f>IF(B1219="","",F1219+H1219-I1219)</f>
        <v>0</v>
      </c>
      <c r="K1219" s="34">
        <f>IF(B1219="","",ROUND(E1219-J1219,2))</f>
        <v>0</v>
      </c>
      <c r="L1219" s="35">
        <f>IF(B1219="","",L1218+I1219)</f>
        <v>0</v>
      </c>
      <c r="M1219" s="32">
        <f>IF(B1219="","",IF(AND('Mortgage Calculator'!$D$21/'Mortgage Calculator'!$D$6&gt;0.8,E1219/'Mortgage Calculator'!$D$6&gt;0.78),ROUND('Mortgage Calculator'!$D$21*'Mortgage Calculator'!$D$15/12,2),0))</f>
        <v>0</v>
      </c>
      <c r="N1219" s="36">
        <f>IF(B1219="","",1-K1219/'Mortgage Calculator'!$D$6)</f>
        <v>0</v>
      </c>
    </row>
    <row r="1220" spans="2:14">
      <c r="B1220" s="30">
        <f>IF(B1219="","",IF(K1219&gt;0.005,B1219+1,""))</f>
        <v>0</v>
      </c>
      <c r="C1220" s="31">
        <f>IF(B1220="","",EDATE('Mortgage Calculator'!$D$10,B1220-1))</f>
        <v>0</v>
      </c>
      <c r="D1220" s="30">
        <f>IF(B1220="","",INT((B1220-1)/12)+1)</f>
        <v>0</v>
      </c>
      <c r="E1220" s="32">
        <f>IF(B1220="","",K1219)</f>
        <v>0</v>
      </c>
      <c r="F1220" s="32">
        <f>IF(B1220="","",IF(B1220&gt;='Mortgage Calculator'!$D$22,E1220+I1220,MIN('Mortgage Calculator'!$D$23,E1220+I1220)))</f>
        <v>0</v>
      </c>
      <c r="G1220" s="33"/>
      <c r="H1220" s="32">
        <f>IF(B1220="","",MAX(0,MIN('Mortgage Calculator'!$D$17+N(G1220),E1220+I1220-F1220)))</f>
        <v>0</v>
      </c>
      <c r="I1220" s="32">
        <f>IF(B1220="","",ROUND(E1220*'Mortgage Calculator'!$D$8/12,2))</f>
        <v>0</v>
      </c>
      <c r="J1220" s="32">
        <f>IF(B1220="","",F1220+H1220-I1220)</f>
        <v>0</v>
      </c>
      <c r="K1220" s="34">
        <f>IF(B1220="","",ROUND(E1220-J1220,2))</f>
        <v>0</v>
      </c>
      <c r="L1220" s="35">
        <f>IF(B1220="","",L1219+I1220)</f>
        <v>0</v>
      </c>
      <c r="M1220" s="32">
        <f>IF(B1220="","",IF(AND('Mortgage Calculator'!$D$21/'Mortgage Calculator'!$D$6&gt;0.8,E1220/'Mortgage Calculator'!$D$6&gt;0.78),ROUND('Mortgage Calculator'!$D$21*'Mortgage Calculator'!$D$15/12,2),0))</f>
        <v>0</v>
      </c>
      <c r="N1220" s="36">
        <f>IF(B1220="","",1-K1220/'Mortgage Calculator'!$D$6)</f>
        <v>0</v>
      </c>
    </row>
    <row r="1221" spans="2:14">
      <c r="B1221" s="30">
        <f>IF(B1220="","",IF(K1220&gt;0.005,B1220+1,""))</f>
        <v>0</v>
      </c>
      <c r="C1221" s="31">
        <f>IF(B1221="","",EDATE('Mortgage Calculator'!$D$10,B1221-1))</f>
        <v>0</v>
      </c>
      <c r="D1221" s="30">
        <f>IF(B1221="","",INT((B1221-1)/12)+1)</f>
        <v>0</v>
      </c>
      <c r="E1221" s="32">
        <f>IF(B1221="","",K1220)</f>
        <v>0</v>
      </c>
      <c r="F1221" s="32">
        <f>IF(B1221="","",IF(B1221&gt;='Mortgage Calculator'!$D$22,E1221+I1221,MIN('Mortgage Calculator'!$D$23,E1221+I1221)))</f>
        <v>0</v>
      </c>
      <c r="G1221" s="33"/>
      <c r="H1221" s="32">
        <f>IF(B1221="","",MAX(0,MIN('Mortgage Calculator'!$D$17+N(G1221),E1221+I1221-F1221)))</f>
        <v>0</v>
      </c>
      <c r="I1221" s="32">
        <f>IF(B1221="","",ROUND(E1221*'Mortgage Calculator'!$D$8/12,2))</f>
        <v>0</v>
      </c>
      <c r="J1221" s="32">
        <f>IF(B1221="","",F1221+H1221-I1221)</f>
        <v>0</v>
      </c>
      <c r="K1221" s="34">
        <f>IF(B1221="","",ROUND(E1221-J1221,2))</f>
        <v>0</v>
      </c>
      <c r="L1221" s="35">
        <f>IF(B1221="","",L1220+I1221)</f>
        <v>0</v>
      </c>
      <c r="M1221" s="32">
        <f>IF(B1221="","",IF(AND('Mortgage Calculator'!$D$21/'Mortgage Calculator'!$D$6&gt;0.8,E1221/'Mortgage Calculator'!$D$6&gt;0.78),ROUND('Mortgage Calculator'!$D$21*'Mortgage Calculator'!$D$15/12,2),0))</f>
        <v>0</v>
      </c>
      <c r="N1221" s="36">
        <f>IF(B1221="","",1-K1221/'Mortgage Calculator'!$D$6)</f>
        <v>0</v>
      </c>
    </row>
    <row r="1222" spans="2:14">
      <c r="B1222" s="30">
        <f>IF(B1221="","",IF(K1221&gt;0.005,B1221+1,""))</f>
        <v>0</v>
      </c>
      <c r="C1222" s="31">
        <f>IF(B1222="","",EDATE('Mortgage Calculator'!$D$10,B1222-1))</f>
        <v>0</v>
      </c>
      <c r="D1222" s="30">
        <f>IF(B1222="","",INT((B1222-1)/12)+1)</f>
        <v>0</v>
      </c>
      <c r="E1222" s="32">
        <f>IF(B1222="","",K1221)</f>
        <v>0</v>
      </c>
      <c r="F1222" s="32">
        <f>IF(B1222="","",IF(B1222&gt;='Mortgage Calculator'!$D$22,E1222+I1222,MIN('Mortgage Calculator'!$D$23,E1222+I1222)))</f>
        <v>0</v>
      </c>
      <c r="G1222" s="33"/>
      <c r="H1222" s="32">
        <f>IF(B1222="","",MAX(0,MIN('Mortgage Calculator'!$D$17+N(G1222),E1222+I1222-F1222)))</f>
        <v>0</v>
      </c>
      <c r="I1222" s="32">
        <f>IF(B1222="","",ROUND(E1222*'Mortgage Calculator'!$D$8/12,2))</f>
        <v>0</v>
      </c>
      <c r="J1222" s="32">
        <f>IF(B1222="","",F1222+H1222-I1222)</f>
        <v>0</v>
      </c>
      <c r="K1222" s="34">
        <f>IF(B1222="","",ROUND(E1222-J1222,2))</f>
        <v>0</v>
      </c>
      <c r="L1222" s="35">
        <f>IF(B1222="","",L1221+I1222)</f>
        <v>0</v>
      </c>
      <c r="M1222" s="32">
        <f>IF(B1222="","",IF(AND('Mortgage Calculator'!$D$21/'Mortgage Calculator'!$D$6&gt;0.8,E1222/'Mortgage Calculator'!$D$6&gt;0.78),ROUND('Mortgage Calculator'!$D$21*'Mortgage Calculator'!$D$15/12,2),0))</f>
        <v>0</v>
      </c>
      <c r="N1222" s="36">
        <f>IF(B1222="","",1-K1222/'Mortgage Calculator'!$D$6)</f>
        <v>0</v>
      </c>
    </row>
    <row r="1223" spans="2:14">
      <c r="B1223" s="30">
        <f>IF(B1222="","",IF(K1222&gt;0.005,B1222+1,""))</f>
        <v>0</v>
      </c>
      <c r="C1223" s="31">
        <f>IF(B1223="","",EDATE('Mortgage Calculator'!$D$10,B1223-1))</f>
        <v>0</v>
      </c>
      <c r="D1223" s="30">
        <f>IF(B1223="","",INT((B1223-1)/12)+1)</f>
        <v>0</v>
      </c>
      <c r="E1223" s="32">
        <f>IF(B1223="","",K1222)</f>
        <v>0</v>
      </c>
      <c r="F1223" s="32">
        <f>IF(B1223="","",IF(B1223&gt;='Mortgage Calculator'!$D$22,E1223+I1223,MIN('Mortgage Calculator'!$D$23,E1223+I1223)))</f>
        <v>0</v>
      </c>
      <c r="G1223" s="33"/>
      <c r="H1223" s="32">
        <f>IF(B1223="","",MAX(0,MIN('Mortgage Calculator'!$D$17+N(G1223),E1223+I1223-F1223)))</f>
        <v>0</v>
      </c>
      <c r="I1223" s="32">
        <f>IF(B1223="","",ROUND(E1223*'Mortgage Calculator'!$D$8/12,2))</f>
        <v>0</v>
      </c>
      <c r="J1223" s="32">
        <f>IF(B1223="","",F1223+H1223-I1223)</f>
        <v>0</v>
      </c>
      <c r="K1223" s="34">
        <f>IF(B1223="","",ROUND(E1223-J1223,2))</f>
        <v>0</v>
      </c>
      <c r="L1223" s="35">
        <f>IF(B1223="","",L1222+I1223)</f>
        <v>0</v>
      </c>
      <c r="M1223" s="32">
        <f>IF(B1223="","",IF(AND('Mortgage Calculator'!$D$21/'Mortgage Calculator'!$D$6&gt;0.8,E1223/'Mortgage Calculator'!$D$6&gt;0.78),ROUND('Mortgage Calculator'!$D$21*'Mortgage Calculator'!$D$15/12,2),0))</f>
        <v>0</v>
      </c>
      <c r="N1223" s="36">
        <f>IF(B1223="","",1-K1223/'Mortgage Calculator'!$D$6)</f>
        <v>0</v>
      </c>
    </row>
    <row r="1224" spans="2:14">
      <c r="B1224" s="30">
        <f>IF(B1223="","",IF(K1223&gt;0.005,B1223+1,""))</f>
        <v>0</v>
      </c>
      <c r="C1224" s="31">
        <f>IF(B1224="","",EDATE('Mortgage Calculator'!$D$10,B1224-1))</f>
        <v>0</v>
      </c>
      <c r="D1224" s="30">
        <f>IF(B1224="","",INT((B1224-1)/12)+1)</f>
        <v>0</v>
      </c>
      <c r="E1224" s="32">
        <f>IF(B1224="","",K1223)</f>
        <v>0</v>
      </c>
      <c r="F1224" s="32">
        <f>IF(B1224="","",IF(B1224&gt;='Mortgage Calculator'!$D$22,E1224+I1224,MIN('Mortgage Calculator'!$D$23,E1224+I1224)))</f>
        <v>0</v>
      </c>
      <c r="G1224" s="33"/>
      <c r="H1224" s="32">
        <f>IF(B1224="","",MAX(0,MIN('Mortgage Calculator'!$D$17+N(G1224),E1224+I1224-F1224)))</f>
        <v>0</v>
      </c>
      <c r="I1224" s="32">
        <f>IF(B1224="","",ROUND(E1224*'Mortgage Calculator'!$D$8/12,2))</f>
        <v>0</v>
      </c>
      <c r="J1224" s="32">
        <f>IF(B1224="","",F1224+H1224-I1224)</f>
        <v>0</v>
      </c>
      <c r="K1224" s="34">
        <f>IF(B1224="","",ROUND(E1224-J1224,2))</f>
        <v>0</v>
      </c>
      <c r="L1224" s="35">
        <f>IF(B1224="","",L1223+I1224)</f>
        <v>0</v>
      </c>
      <c r="M1224" s="32">
        <f>IF(B1224="","",IF(AND('Mortgage Calculator'!$D$21/'Mortgage Calculator'!$D$6&gt;0.8,E1224/'Mortgage Calculator'!$D$6&gt;0.78),ROUND('Mortgage Calculator'!$D$21*'Mortgage Calculator'!$D$15/12,2),0))</f>
        <v>0</v>
      </c>
      <c r="N1224" s="36">
        <f>IF(B1224="","",1-K1224/'Mortgage Calculator'!$D$6)</f>
        <v>0</v>
      </c>
    </row>
    <row r="1225" spans="2:14">
      <c r="B1225" s="30">
        <f>IF(B1224="","",IF(K1224&gt;0.005,B1224+1,""))</f>
        <v>0</v>
      </c>
      <c r="C1225" s="31">
        <f>IF(B1225="","",EDATE('Mortgage Calculator'!$D$10,B1225-1))</f>
        <v>0</v>
      </c>
      <c r="D1225" s="30">
        <f>IF(B1225="","",INT((B1225-1)/12)+1)</f>
        <v>0</v>
      </c>
      <c r="E1225" s="32">
        <f>IF(B1225="","",K1224)</f>
        <v>0</v>
      </c>
      <c r="F1225" s="32">
        <f>IF(B1225="","",IF(B1225&gt;='Mortgage Calculator'!$D$22,E1225+I1225,MIN('Mortgage Calculator'!$D$23,E1225+I1225)))</f>
        <v>0</v>
      </c>
      <c r="G1225" s="33"/>
      <c r="H1225" s="32">
        <f>IF(B1225="","",MAX(0,MIN('Mortgage Calculator'!$D$17+N(G1225),E1225+I1225-F1225)))</f>
        <v>0</v>
      </c>
      <c r="I1225" s="32">
        <f>IF(B1225="","",ROUND(E1225*'Mortgage Calculator'!$D$8/12,2))</f>
        <v>0</v>
      </c>
      <c r="J1225" s="32">
        <f>IF(B1225="","",F1225+H1225-I1225)</f>
        <v>0</v>
      </c>
      <c r="K1225" s="34">
        <f>IF(B1225="","",ROUND(E1225-J1225,2))</f>
        <v>0</v>
      </c>
      <c r="L1225" s="35">
        <f>IF(B1225="","",L1224+I1225)</f>
        <v>0</v>
      </c>
      <c r="M1225" s="32">
        <f>IF(B1225="","",IF(AND('Mortgage Calculator'!$D$21/'Mortgage Calculator'!$D$6&gt;0.8,E1225/'Mortgage Calculator'!$D$6&gt;0.78),ROUND('Mortgage Calculator'!$D$21*'Mortgage Calculator'!$D$15/12,2),0))</f>
        <v>0</v>
      </c>
      <c r="N1225" s="36">
        <f>IF(B1225="","",1-K1225/'Mortgage Calculator'!$D$6)</f>
        <v>0</v>
      </c>
    </row>
    <row r="1226" spans="2:14">
      <c r="B1226" s="30">
        <f>IF(B1225="","",IF(K1225&gt;0.005,B1225+1,""))</f>
        <v>0</v>
      </c>
      <c r="C1226" s="31">
        <f>IF(B1226="","",EDATE('Mortgage Calculator'!$D$10,B1226-1))</f>
        <v>0</v>
      </c>
      <c r="D1226" s="30">
        <f>IF(B1226="","",INT((B1226-1)/12)+1)</f>
        <v>0</v>
      </c>
      <c r="E1226" s="32">
        <f>IF(B1226="","",K1225)</f>
        <v>0</v>
      </c>
      <c r="F1226" s="32">
        <f>IF(B1226="","",IF(B1226&gt;='Mortgage Calculator'!$D$22,E1226+I1226,MIN('Mortgage Calculator'!$D$23,E1226+I1226)))</f>
        <v>0</v>
      </c>
      <c r="G1226" s="33"/>
      <c r="H1226" s="32">
        <f>IF(B1226="","",MAX(0,MIN('Mortgage Calculator'!$D$17+N(G1226),E1226+I1226-F1226)))</f>
        <v>0</v>
      </c>
      <c r="I1226" s="32">
        <f>IF(B1226="","",ROUND(E1226*'Mortgage Calculator'!$D$8/12,2))</f>
        <v>0</v>
      </c>
      <c r="J1226" s="32">
        <f>IF(B1226="","",F1226+H1226-I1226)</f>
        <v>0</v>
      </c>
      <c r="K1226" s="34">
        <f>IF(B1226="","",ROUND(E1226-J1226,2))</f>
        <v>0</v>
      </c>
      <c r="L1226" s="35">
        <f>IF(B1226="","",L1225+I1226)</f>
        <v>0</v>
      </c>
      <c r="M1226" s="32">
        <f>IF(B1226="","",IF(AND('Mortgage Calculator'!$D$21/'Mortgage Calculator'!$D$6&gt;0.8,E1226/'Mortgage Calculator'!$D$6&gt;0.78),ROUND('Mortgage Calculator'!$D$21*'Mortgage Calculator'!$D$15/12,2),0))</f>
        <v>0</v>
      </c>
      <c r="N1226" s="36">
        <f>IF(B1226="","",1-K1226/'Mortgage Calculator'!$D$6)</f>
        <v>0</v>
      </c>
    </row>
    <row r="1227" spans="2:14">
      <c r="B1227" s="30">
        <f>IF(B1226="","",IF(K1226&gt;0.005,B1226+1,""))</f>
        <v>0</v>
      </c>
      <c r="C1227" s="31">
        <f>IF(B1227="","",EDATE('Mortgage Calculator'!$D$10,B1227-1))</f>
        <v>0</v>
      </c>
      <c r="D1227" s="30">
        <f>IF(B1227="","",INT((B1227-1)/12)+1)</f>
        <v>0</v>
      </c>
      <c r="E1227" s="32">
        <f>IF(B1227="","",K1226)</f>
        <v>0</v>
      </c>
      <c r="F1227" s="32">
        <f>IF(B1227="","",IF(B1227&gt;='Mortgage Calculator'!$D$22,E1227+I1227,MIN('Mortgage Calculator'!$D$23,E1227+I1227)))</f>
        <v>0</v>
      </c>
      <c r="G1227" s="33"/>
      <c r="H1227" s="32">
        <f>IF(B1227="","",MAX(0,MIN('Mortgage Calculator'!$D$17+N(G1227),E1227+I1227-F1227)))</f>
        <v>0</v>
      </c>
      <c r="I1227" s="32">
        <f>IF(B1227="","",ROUND(E1227*'Mortgage Calculator'!$D$8/12,2))</f>
        <v>0</v>
      </c>
      <c r="J1227" s="32">
        <f>IF(B1227="","",F1227+H1227-I1227)</f>
        <v>0</v>
      </c>
      <c r="K1227" s="34">
        <f>IF(B1227="","",ROUND(E1227-J1227,2))</f>
        <v>0</v>
      </c>
      <c r="L1227" s="35">
        <f>IF(B1227="","",L1226+I1227)</f>
        <v>0</v>
      </c>
      <c r="M1227" s="32">
        <f>IF(B1227="","",IF(AND('Mortgage Calculator'!$D$21/'Mortgage Calculator'!$D$6&gt;0.8,E1227/'Mortgage Calculator'!$D$6&gt;0.78),ROUND('Mortgage Calculator'!$D$21*'Mortgage Calculator'!$D$15/12,2),0))</f>
        <v>0</v>
      </c>
      <c r="N1227" s="36">
        <f>IF(B1227="","",1-K1227/'Mortgage Calculator'!$D$6)</f>
        <v>0</v>
      </c>
    </row>
    <row r="1228" spans="2:14">
      <c r="B1228" s="30">
        <f>IF(B1227="","",IF(K1227&gt;0.005,B1227+1,""))</f>
        <v>0</v>
      </c>
      <c r="C1228" s="31">
        <f>IF(B1228="","",EDATE('Mortgage Calculator'!$D$10,B1228-1))</f>
        <v>0</v>
      </c>
      <c r="D1228" s="30">
        <f>IF(B1228="","",INT((B1228-1)/12)+1)</f>
        <v>0</v>
      </c>
      <c r="E1228" s="32">
        <f>IF(B1228="","",K1227)</f>
        <v>0</v>
      </c>
      <c r="F1228" s="32">
        <f>IF(B1228="","",IF(B1228&gt;='Mortgage Calculator'!$D$22,E1228+I1228,MIN('Mortgage Calculator'!$D$23,E1228+I1228)))</f>
        <v>0</v>
      </c>
      <c r="G1228" s="33"/>
      <c r="H1228" s="32">
        <f>IF(B1228="","",MAX(0,MIN('Mortgage Calculator'!$D$17+N(G1228),E1228+I1228-F1228)))</f>
        <v>0</v>
      </c>
      <c r="I1228" s="32">
        <f>IF(B1228="","",ROUND(E1228*'Mortgage Calculator'!$D$8/12,2))</f>
        <v>0</v>
      </c>
      <c r="J1228" s="32">
        <f>IF(B1228="","",F1228+H1228-I1228)</f>
        <v>0</v>
      </c>
      <c r="K1228" s="34">
        <f>IF(B1228="","",ROUND(E1228-J1228,2))</f>
        <v>0</v>
      </c>
      <c r="L1228" s="35">
        <f>IF(B1228="","",L1227+I1228)</f>
        <v>0</v>
      </c>
      <c r="M1228" s="32">
        <f>IF(B1228="","",IF(AND('Mortgage Calculator'!$D$21/'Mortgage Calculator'!$D$6&gt;0.8,E1228/'Mortgage Calculator'!$D$6&gt;0.78),ROUND('Mortgage Calculator'!$D$21*'Mortgage Calculator'!$D$15/12,2),0))</f>
        <v>0</v>
      </c>
      <c r="N1228" s="36">
        <f>IF(B1228="","",1-K1228/'Mortgage Calculator'!$D$6)</f>
        <v>0</v>
      </c>
    </row>
    <row r="1229" spans="2:14">
      <c r="B1229" s="30">
        <f>IF(B1228="","",IF(K1228&gt;0.005,B1228+1,""))</f>
        <v>0</v>
      </c>
      <c r="C1229" s="31">
        <f>IF(B1229="","",EDATE('Mortgage Calculator'!$D$10,B1229-1))</f>
        <v>0</v>
      </c>
      <c r="D1229" s="30">
        <f>IF(B1229="","",INT((B1229-1)/12)+1)</f>
        <v>0</v>
      </c>
      <c r="E1229" s="32">
        <f>IF(B1229="","",K1228)</f>
        <v>0</v>
      </c>
      <c r="F1229" s="32">
        <f>IF(B1229="","",IF(B1229&gt;='Mortgage Calculator'!$D$22,E1229+I1229,MIN('Mortgage Calculator'!$D$23,E1229+I1229)))</f>
        <v>0</v>
      </c>
      <c r="G1229" s="33"/>
      <c r="H1229" s="32">
        <f>IF(B1229="","",MAX(0,MIN('Mortgage Calculator'!$D$17+N(G1229),E1229+I1229-F1229)))</f>
        <v>0</v>
      </c>
      <c r="I1229" s="32">
        <f>IF(B1229="","",ROUND(E1229*'Mortgage Calculator'!$D$8/12,2))</f>
        <v>0</v>
      </c>
      <c r="J1229" s="32">
        <f>IF(B1229="","",F1229+H1229-I1229)</f>
        <v>0</v>
      </c>
      <c r="K1229" s="34">
        <f>IF(B1229="","",ROUND(E1229-J1229,2))</f>
        <v>0</v>
      </c>
      <c r="L1229" s="35">
        <f>IF(B1229="","",L1228+I1229)</f>
        <v>0</v>
      </c>
      <c r="M1229" s="32">
        <f>IF(B1229="","",IF(AND('Mortgage Calculator'!$D$21/'Mortgage Calculator'!$D$6&gt;0.8,E1229/'Mortgage Calculator'!$D$6&gt;0.78),ROUND('Mortgage Calculator'!$D$21*'Mortgage Calculator'!$D$15/12,2),0))</f>
        <v>0</v>
      </c>
      <c r="N1229" s="36">
        <f>IF(B1229="","",1-K1229/'Mortgage Calculator'!$D$6)</f>
        <v>0</v>
      </c>
    </row>
    <row r="1230" spans="2:14">
      <c r="B1230" s="30">
        <f>IF(B1229="","",IF(K1229&gt;0.005,B1229+1,""))</f>
        <v>0</v>
      </c>
      <c r="C1230" s="31">
        <f>IF(B1230="","",EDATE('Mortgage Calculator'!$D$10,B1230-1))</f>
        <v>0</v>
      </c>
      <c r="D1230" s="30">
        <f>IF(B1230="","",INT((B1230-1)/12)+1)</f>
        <v>0</v>
      </c>
      <c r="E1230" s="32">
        <f>IF(B1230="","",K1229)</f>
        <v>0</v>
      </c>
      <c r="F1230" s="32">
        <f>IF(B1230="","",IF(B1230&gt;='Mortgage Calculator'!$D$22,E1230+I1230,MIN('Mortgage Calculator'!$D$23,E1230+I1230)))</f>
        <v>0</v>
      </c>
      <c r="G1230" s="33"/>
      <c r="H1230" s="32">
        <f>IF(B1230="","",MAX(0,MIN('Mortgage Calculator'!$D$17+N(G1230),E1230+I1230-F1230)))</f>
        <v>0</v>
      </c>
      <c r="I1230" s="32">
        <f>IF(B1230="","",ROUND(E1230*'Mortgage Calculator'!$D$8/12,2))</f>
        <v>0</v>
      </c>
      <c r="J1230" s="32">
        <f>IF(B1230="","",F1230+H1230-I1230)</f>
        <v>0</v>
      </c>
      <c r="K1230" s="34">
        <f>IF(B1230="","",ROUND(E1230-J1230,2))</f>
        <v>0</v>
      </c>
      <c r="L1230" s="35">
        <f>IF(B1230="","",L1229+I1230)</f>
        <v>0</v>
      </c>
      <c r="M1230" s="32">
        <f>IF(B1230="","",IF(AND('Mortgage Calculator'!$D$21/'Mortgage Calculator'!$D$6&gt;0.8,E1230/'Mortgage Calculator'!$D$6&gt;0.78),ROUND('Mortgage Calculator'!$D$21*'Mortgage Calculator'!$D$15/12,2),0))</f>
        <v>0</v>
      </c>
      <c r="N1230" s="36">
        <f>IF(B1230="","",1-K1230/'Mortgage Calculator'!$D$6)</f>
        <v>0</v>
      </c>
    </row>
    <row r="1231" spans="2:14">
      <c r="B1231" s="30">
        <f>IF(B1230="","",IF(K1230&gt;0.005,B1230+1,""))</f>
        <v>0</v>
      </c>
      <c r="C1231" s="31">
        <f>IF(B1231="","",EDATE('Mortgage Calculator'!$D$10,B1231-1))</f>
        <v>0</v>
      </c>
      <c r="D1231" s="30">
        <f>IF(B1231="","",INT((B1231-1)/12)+1)</f>
        <v>0</v>
      </c>
      <c r="E1231" s="32">
        <f>IF(B1231="","",K1230)</f>
        <v>0</v>
      </c>
      <c r="F1231" s="32">
        <f>IF(B1231="","",IF(B1231&gt;='Mortgage Calculator'!$D$22,E1231+I1231,MIN('Mortgage Calculator'!$D$23,E1231+I1231)))</f>
        <v>0</v>
      </c>
      <c r="G1231" s="33"/>
      <c r="H1231" s="32">
        <f>IF(B1231="","",MAX(0,MIN('Mortgage Calculator'!$D$17+N(G1231),E1231+I1231-F1231)))</f>
        <v>0</v>
      </c>
      <c r="I1231" s="32">
        <f>IF(B1231="","",ROUND(E1231*'Mortgage Calculator'!$D$8/12,2))</f>
        <v>0</v>
      </c>
      <c r="J1231" s="32">
        <f>IF(B1231="","",F1231+H1231-I1231)</f>
        <v>0</v>
      </c>
      <c r="K1231" s="34">
        <f>IF(B1231="","",ROUND(E1231-J1231,2))</f>
        <v>0</v>
      </c>
      <c r="L1231" s="35">
        <f>IF(B1231="","",L1230+I1231)</f>
        <v>0</v>
      </c>
      <c r="M1231" s="32">
        <f>IF(B1231="","",IF(AND('Mortgage Calculator'!$D$21/'Mortgage Calculator'!$D$6&gt;0.8,E1231/'Mortgage Calculator'!$D$6&gt;0.78),ROUND('Mortgage Calculator'!$D$21*'Mortgage Calculator'!$D$15/12,2),0))</f>
        <v>0</v>
      </c>
      <c r="N1231" s="36">
        <f>IF(B1231="","",1-K1231/'Mortgage Calculator'!$D$6)</f>
        <v>0</v>
      </c>
    </row>
    <row r="1232" spans="2:14">
      <c r="B1232" s="30">
        <f>IF(B1231="","",IF(K1231&gt;0.005,B1231+1,""))</f>
        <v>0</v>
      </c>
      <c r="C1232" s="31">
        <f>IF(B1232="","",EDATE('Mortgage Calculator'!$D$10,B1232-1))</f>
        <v>0</v>
      </c>
      <c r="D1232" s="30">
        <f>IF(B1232="","",INT((B1232-1)/12)+1)</f>
        <v>0</v>
      </c>
      <c r="E1232" s="32">
        <f>IF(B1232="","",K1231)</f>
        <v>0</v>
      </c>
      <c r="F1232" s="32">
        <f>IF(B1232="","",IF(B1232&gt;='Mortgage Calculator'!$D$22,E1232+I1232,MIN('Mortgage Calculator'!$D$23,E1232+I1232)))</f>
        <v>0</v>
      </c>
      <c r="G1232" s="33"/>
      <c r="H1232" s="32">
        <f>IF(B1232="","",MAX(0,MIN('Mortgage Calculator'!$D$17+N(G1232),E1232+I1232-F1232)))</f>
        <v>0</v>
      </c>
      <c r="I1232" s="32">
        <f>IF(B1232="","",ROUND(E1232*'Mortgage Calculator'!$D$8/12,2))</f>
        <v>0</v>
      </c>
      <c r="J1232" s="32">
        <f>IF(B1232="","",F1232+H1232-I1232)</f>
        <v>0</v>
      </c>
      <c r="K1232" s="34">
        <f>IF(B1232="","",ROUND(E1232-J1232,2))</f>
        <v>0</v>
      </c>
      <c r="L1232" s="35">
        <f>IF(B1232="","",L1231+I1232)</f>
        <v>0</v>
      </c>
      <c r="M1232" s="32">
        <f>IF(B1232="","",IF(AND('Mortgage Calculator'!$D$21/'Mortgage Calculator'!$D$6&gt;0.8,E1232/'Mortgage Calculator'!$D$6&gt;0.78),ROUND('Mortgage Calculator'!$D$21*'Mortgage Calculator'!$D$15/12,2),0))</f>
        <v>0</v>
      </c>
      <c r="N1232" s="36">
        <f>IF(B1232="","",1-K1232/'Mortgage Calculator'!$D$6)</f>
        <v>0</v>
      </c>
    </row>
    <row r="1233" spans="2:14">
      <c r="B1233" s="30">
        <f>IF(B1232="","",IF(K1232&gt;0.005,B1232+1,""))</f>
        <v>0</v>
      </c>
      <c r="C1233" s="31">
        <f>IF(B1233="","",EDATE('Mortgage Calculator'!$D$10,B1233-1))</f>
        <v>0</v>
      </c>
      <c r="D1233" s="30">
        <f>IF(B1233="","",INT((B1233-1)/12)+1)</f>
        <v>0</v>
      </c>
      <c r="E1233" s="32">
        <f>IF(B1233="","",K1232)</f>
        <v>0</v>
      </c>
      <c r="F1233" s="32">
        <f>IF(B1233="","",IF(B1233&gt;='Mortgage Calculator'!$D$22,E1233+I1233,MIN('Mortgage Calculator'!$D$23,E1233+I1233)))</f>
        <v>0</v>
      </c>
      <c r="G1233" s="33"/>
      <c r="H1233" s="32">
        <f>IF(B1233="","",MAX(0,MIN('Mortgage Calculator'!$D$17+N(G1233),E1233+I1233-F1233)))</f>
        <v>0</v>
      </c>
      <c r="I1233" s="32">
        <f>IF(B1233="","",ROUND(E1233*'Mortgage Calculator'!$D$8/12,2))</f>
        <v>0</v>
      </c>
      <c r="J1233" s="32">
        <f>IF(B1233="","",F1233+H1233-I1233)</f>
        <v>0</v>
      </c>
      <c r="K1233" s="34">
        <f>IF(B1233="","",ROUND(E1233-J1233,2))</f>
        <v>0</v>
      </c>
      <c r="L1233" s="35">
        <f>IF(B1233="","",L1232+I1233)</f>
        <v>0</v>
      </c>
      <c r="M1233" s="32">
        <f>IF(B1233="","",IF(AND('Mortgage Calculator'!$D$21/'Mortgage Calculator'!$D$6&gt;0.8,E1233/'Mortgage Calculator'!$D$6&gt;0.78),ROUND('Mortgage Calculator'!$D$21*'Mortgage Calculator'!$D$15/12,2),0))</f>
        <v>0</v>
      </c>
      <c r="N1233" s="36">
        <f>IF(B1233="","",1-K1233/'Mortgage Calculator'!$D$6)</f>
        <v>0</v>
      </c>
    </row>
    <row r="1234" spans="2:14">
      <c r="B1234" s="30">
        <f>IF(B1233="","",IF(K1233&gt;0.005,B1233+1,""))</f>
        <v>0</v>
      </c>
      <c r="C1234" s="31">
        <f>IF(B1234="","",EDATE('Mortgage Calculator'!$D$10,B1234-1))</f>
        <v>0</v>
      </c>
      <c r="D1234" s="30">
        <f>IF(B1234="","",INT((B1234-1)/12)+1)</f>
        <v>0</v>
      </c>
      <c r="E1234" s="32">
        <f>IF(B1234="","",K1233)</f>
        <v>0</v>
      </c>
      <c r="F1234" s="32">
        <f>IF(B1234="","",IF(B1234&gt;='Mortgage Calculator'!$D$22,E1234+I1234,MIN('Mortgage Calculator'!$D$23,E1234+I1234)))</f>
        <v>0</v>
      </c>
      <c r="G1234" s="33"/>
      <c r="H1234" s="32">
        <f>IF(B1234="","",MAX(0,MIN('Mortgage Calculator'!$D$17+N(G1234),E1234+I1234-F1234)))</f>
        <v>0</v>
      </c>
      <c r="I1234" s="32">
        <f>IF(B1234="","",ROUND(E1234*'Mortgage Calculator'!$D$8/12,2))</f>
        <v>0</v>
      </c>
      <c r="J1234" s="32">
        <f>IF(B1234="","",F1234+H1234-I1234)</f>
        <v>0</v>
      </c>
      <c r="K1234" s="34">
        <f>IF(B1234="","",ROUND(E1234-J1234,2))</f>
        <v>0</v>
      </c>
      <c r="L1234" s="35">
        <f>IF(B1234="","",L1233+I1234)</f>
        <v>0</v>
      </c>
      <c r="M1234" s="32">
        <f>IF(B1234="","",IF(AND('Mortgage Calculator'!$D$21/'Mortgage Calculator'!$D$6&gt;0.8,E1234/'Mortgage Calculator'!$D$6&gt;0.78),ROUND('Mortgage Calculator'!$D$21*'Mortgage Calculator'!$D$15/12,2),0))</f>
        <v>0</v>
      </c>
      <c r="N1234" s="36">
        <f>IF(B1234="","",1-K1234/'Mortgage Calculator'!$D$6)</f>
        <v>0</v>
      </c>
    </row>
    <row r="1235" spans="2:14">
      <c r="B1235" s="30">
        <f>IF(B1234="","",IF(K1234&gt;0.005,B1234+1,""))</f>
        <v>0</v>
      </c>
      <c r="C1235" s="31">
        <f>IF(B1235="","",EDATE('Mortgage Calculator'!$D$10,B1235-1))</f>
        <v>0</v>
      </c>
      <c r="D1235" s="30">
        <f>IF(B1235="","",INT((B1235-1)/12)+1)</f>
        <v>0</v>
      </c>
      <c r="E1235" s="32">
        <f>IF(B1235="","",K1234)</f>
        <v>0</v>
      </c>
      <c r="F1235" s="32">
        <f>IF(B1235="","",IF(B1235&gt;='Mortgage Calculator'!$D$22,E1235+I1235,MIN('Mortgage Calculator'!$D$23,E1235+I1235)))</f>
        <v>0</v>
      </c>
      <c r="G1235" s="33"/>
      <c r="H1235" s="32">
        <f>IF(B1235="","",MAX(0,MIN('Mortgage Calculator'!$D$17+N(G1235),E1235+I1235-F1235)))</f>
        <v>0</v>
      </c>
      <c r="I1235" s="32">
        <f>IF(B1235="","",ROUND(E1235*'Mortgage Calculator'!$D$8/12,2))</f>
        <v>0</v>
      </c>
      <c r="J1235" s="32">
        <f>IF(B1235="","",F1235+H1235-I1235)</f>
        <v>0</v>
      </c>
      <c r="K1235" s="34">
        <f>IF(B1235="","",ROUND(E1235-J1235,2))</f>
        <v>0</v>
      </c>
      <c r="L1235" s="35">
        <f>IF(B1235="","",L1234+I1235)</f>
        <v>0</v>
      </c>
      <c r="M1235" s="32">
        <f>IF(B1235="","",IF(AND('Mortgage Calculator'!$D$21/'Mortgage Calculator'!$D$6&gt;0.8,E1235/'Mortgage Calculator'!$D$6&gt;0.78),ROUND('Mortgage Calculator'!$D$21*'Mortgage Calculator'!$D$15/12,2),0))</f>
        <v>0</v>
      </c>
      <c r="N1235" s="36">
        <f>IF(B1235="","",1-K1235/'Mortgage Calculator'!$D$6)</f>
        <v>0</v>
      </c>
    </row>
    <row r="1236" spans="2:14">
      <c r="B1236" s="30">
        <f>IF(B1235="","",IF(K1235&gt;0.005,B1235+1,""))</f>
        <v>0</v>
      </c>
      <c r="C1236" s="31">
        <f>IF(B1236="","",EDATE('Mortgage Calculator'!$D$10,B1236-1))</f>
        <v>0</v>
      </c>
      <c r="D1236" s="30">
        <f>IF(B1236="","",INT((B1236-1)/12)+1)</f>
        <v>0</v>
      </c>
      <c r="E1236" s="32">
        <f>IF(B1236="","",K1235)</f>
        <v>0</v>
      </c>
      <c r="F1236" s="32">
        <f>IF(B1236="","",IF(B1236&gt;='Mortgage Calculator'!$D$22,E1236+I1236,MIN('Mortgage Calculator'!$D$23,E1236+I1236)))</f>
        <v>0</v>
      </c>
      <c r="G1236" s="33"/>
      <c r="H1236" s="32">
        <f>IF(B1236="","",MAX(0,MIN('Mortgage Calculator'!$D$17+N(G1236),E1236+I1236-F1236)))</f>
        <v>0</v>
      </c>
      <c r="I1236" s="32">
        <f>IF(B1236="","",ROUND(E1236*'Mortgage Calculator'!$D$8/12,2))</f>
        <v>0</v>
      </c>
      <c r="J1236" s="32">
        <f>IF(B1236="","",F1236+H1236-I1236)</f>
        <v>0</v>
      </c>
      <c r="K1236" s="34">
        <f>IF(B1236="","",ROUND(E1236-J1236,2))</f>
        <v>0</v>
      </c>
      <c r="L1236" s="35">
        <f>IF(B1236="","",L1235+I1236)</f>
        <v>0</v>
      </c>
      <c r="M1236" s="32">
        <f>IF(B1236="","",IF(AND('Mortgage Calculator'!$D$21/'Mortgage Calculator'!$D$6&gt;0.8,E1236/'Mortgage Calculator'!$D$6&gt;0.78),ROUND('Mortgage Calculator'!$D$21*'Mortgage Calculator'!$D$15/12,2),0))</f>
        <v>0</v>
      </c>
      <c r="N1236" s="36">
        <f>IF(B1236="","",1-K1236/'Mortgage Calculator'!$D$6)</f>
        <v>0</v>
      </c>
    </row>
    <row r="1237" spans="2:14">
      <c r="B1237" s="30">
        <f>IF(B1236="","",IF(K1236&gt;0.005,B1236+1,""))</f>
        <v>0</v>
      </c>
      <c r="C1237" s="31">
        <f>IF(B1237="","",EDATE('Mortgage Calculator'!$D$10,B1237-1))</f>
        <v>0</v>
      </c>
      <c r="D1237" s="30">
        <f>IF(B1237="","",INT((B1237-1)/12)+1)</f>
        <v>0</v>
      </c>
      <c r="E1237" s="32">
        <f>IF(B1237="","",K1236)</f>
        <v>0</v>
      </c>
      <c r="F1237" s="32">
        <f>IF(B1237="","",IF(B1237&gt;='Mortgage Calculator'!$D$22,E1237+I1237,MIN('Mortgage Calculator'!$D$23,E1237+I1237)))</f>
        <v>0</v>
      </c>
      <c r="G1237" s="33"/>
      <c r="H1237" s="32">
        <f>IF(B1237="","",MAX(0,MIN('Mortgage Calculator'!$D$17+N(G1237),E1237+I1237-F1237)))</f>
        <v>0</v>
      </c>
      <c r="I1237" s="32">
        <f>IF(B1237="","",ROUND(E1237*'Mortgage Calculator'!$D$8/12,2))</f>
        <v>0</v>
      </c>
      <c r="J1237" s="32">
        <f>IF(B1237="","",F1237+H1237-I1237)</f>
        <v>0</v>
      </c>
      <c r="K1237" s="34">
        <f>IF(B1237="","",ROUND(E1237-J1237,2))</f>
        <v>0</v>
      </c>
      <c r="L1237" s="35">
        <f>IF(B1237="","",L1236+I1237)</f>
        <v>0</v>
      </c>
      <c r="M1237" s="32">
        <f>IF(B1237="","",IF(AND('Mortgage Calculator'!$D$21/'Mortgage Calculator'!$D$6&gt;0.8,E1237/'Mortgage Calculator'!$D$6&gt;0.78),ROUND('Mortgage Calculator'!$D$21*'Mortgage Calculator'!$D$15/12,2),0))</f>
        <v>0</v>
      </c>
      <c r="N1237" s="36">
        <f>IF(B1237="","",1-K1237/'Mortgage Calculator'!$D$6)</f>
        <v>0</v>
      </c>
    </row>
    <row r="1238" spans="2:14">
      <c r="B1238" s="30">
        <f>IF(B1237="","",IF(K1237&gt;0.005,B1237+1,""))</f>
        <v>0</v>
      </c>
      <c r="C1238" s="31">
        <f>IF(B1238="","",EDATE('Mortgage Calculator'!$D$10,B1238-1))</f>
        <v>0</v>
      </c>
      <c r="D1238" s="30">
        <f>IF(B1238="","",INT((B1238-1)/12)+1)</f>
        <v>0</v>
      </c>
      <c r="E1238" s="32">
        <f>IF(B1238="","",K1237)</f>
        <v>0</v>
      </c>
      <c r="F1238" s="32">
        <f>IF(B1238="","",IF(B1238&gt;='Mortgage Calculator'!$D$22,E1238+I1238,MIN('Mortgage Calculator'!$D$23,E1238+I1238)))</f>
        <v>0</v>
      </c>
      <c r="G1238" s="33"/>
      <c r="H1238" s="32">
        <f>IF(B1238="","",MAX(0,MIN('Mortgage Calculator'!$D$17+N(G1238),E1238+I1238-F1238)))</f>
        <v>0</v>
      </c>
      <c r="I1238" s="32">
        <f>IF(B1238="","",ROUND(E1238*'Mortgage Calculator'!$D$8/12,2))</f>
        <v>0</v>
      </c>
      <c r="J1238" s="32">
        <f>IF(B1238="","",F1238+H1238-I1238)</f>
        <v>0</v>
      </c>
      <c r="K1238" s="34">
        <f>IF(B1238="","",ROUND(E1238-J1238,2))</f>
        <v>0</v>
      </c>
      <c r="L1238" s="35">
        <f>IF(B1238="","",L1237+I1238)</f>
        <v>0</v>
      </c>
      <c r="M1238" s="32">
        <f>IF(B1238="","",IF(AND('Mortgage Calculator'!$D$21/'Mortgage Calculator'!$D$6&gt;0.8,E1238/'Mortgage Calculator'!$D$6&gt;0.78),ROUND('Mortgage Calculator'!$D$21*'Mortgage Calculator'!$D$15/12,2),0))</f>
        <v>0</v>
      </c>
      <c r="N1238" s="36">
        <f>IF(B1238="","",1-K1238/'Mortgage Calculator'!$D$6)</f>
        <v>0</v>
      </c>
    </row>
    <row r="1239" spans="2:14">
      <c r="B1239" s="30">
        <f>IF(B1238="","",IF(K1238&gt;0.005,B1238+1,""))</f>
        <v>0</v>
      </c>
      <c r="C1239" s="31">
        <f>IF(B1239="","",EDATE('Mortgage Calculator'!$D$10,B1239-1))</f>
        <v>0</v>
      </c>
      <c r="D1239" s="30">
        <f>IF(B1239="","",INT((B1239-1)/12)+1)</f>
        <v>0</v>
      </c>
      <c r="E1239" s="32">
        <f>IF(B1239="","",K1238)</f>
        <v>0</v>
      </c>
      <c r="F1239" s="32">
        <f>IF(B1239="","",IF(B1239&gt;='Mortgage Calculator'!$D$22,E1239+I1239,MIN('Mortgage Calculator'!$D$23,E1239+I1239)))</f>
        <v>0</v>
      </c>
      <c r="G1239" s="33"/>
      <c r="H1239" s="32">
        <f>IF(B1239="","",MAX(0,MIN('Mortgage Calculator'!$D$17+N(G1239),E1239+I1239-F1239)))</f>
        <v>0</v>
      </c>
      <c r="I1239" s="32">
        <f>IF(B1239="","",ROUND(E1239*'Mortgage Calculator'!$D$8/12,2))</f>
        <v>0</v>
      </c>
      <c r="J1239" s="32">
        <f>IF(B1239="","",F1239+H1239-I1239)</f>
        <v>0</v>
      </c>
      <c r="K1239" s="34">
        <f>IF(B1239="","",ROUND(E1239-J1239,2))</f>
        <v>0</v>
      </c>
      <c r="L1239" s="35">
        <f>IF(B1239="","",L1238+I1239)</f>
        <v>0</v>
      </c>
      <c r="M1239" s="32">
        <f>IF(B1239="","",IF(AND('Mortgage Calculator'!$D$21/'Mortgage Calculator'!$D$6&gt;0.8,E1239/'Mortgage Calculator'!$D$6&gt;0.78),ROUND('Mortgage Calculator'!$D$21*'Mortgage Calculator'!$D$15/12,2),0))</f>
        <v>0</v>
      </c>
      <c r="N1239" s="36">
        <f>IF(B1239="","",1-K1239/'Mortgage Calculator'!$D$6)</f>
        <v>0</v>
      </c>
    </row>
    <row r="1240" spans="2:14">
      <c r="B1240" s="30">
        <f>IF(B1239="","",IF(K1239&gt;0.005,B1239+1,""))</f>
        <v>0</v>
      </c>
      <c r="C1240" s="31">
        <f>IF(B1240="","",EDATE('Mortgage Calculator'!$D$10,B1240-1))</f>
        <v>0</v>
      </c>
      <c r="D1240" s="30">
        <f>IF(B1240="","",INT((B1240-1)/12)+1)</f>
        <v>0</v>
      </c>
      <c r="E1240" s="32">
        <f>IF(B1240="","",K1239)</f>
        <v>0</v>
      </c>
      <c r="F1240" s="32">
        <f>IF(B1240="","",IF(B1240&gt;='Mortgage Calculator'!$D$22,E1240+I1240,MIN('Mortgage Calculator'!$D$23,E1240+I1240)))</f>
        <v>0</v>
      </c>
      <c r="G1240" s="33"/>
      <c r="H1240" s="32">
        <f>IF(B1240="","",MAX(0,MIN('Mortgage Calculator'!$D$17+N(G1240),E1240+I1240-F1240)))</f>
        <v>0</v>
      </c>
      <c r="I1240" s="32">
        <f>IF(B1240="","",ROUND(E1240*'Mortgage Calculator'!$D$8/12,2))</f>
        <v>0</v>
      </c>
      <c r="J1240" s="32">
        <f>IF(B1240="","",F1240+H1240-I1240)</f>
        <v>0</v>
      </c>
      <c r="K1240" s="34">
        <f>IF(B1240="","",ROUND(E1240-J1240,2))</f>
        <v>0</v>
      </c>
      <c r="L1240" s="35">
        <f>IF(B1240="","",L1239+I1240)</f>
        <v>0</v>
      </c>
      <c r="M1240" s="32">
        <f>IF(B1240="","",IF(AND('Mortgage Calculator'!$D$21/'Mortgage Calculator'!$D$6&gt;0.8,E1240/'Mortgage Calculator'!$D$6&gt;0.78),ROUND('Mortgage Calculator'!$D$21*'Mortgage Calculator'!$D$15/12,2),0))</f>
        <v>0</v>
      </c>
      <c r="N1240" s="36">
        <f>IF(B1240="","",1-K1240/'Mortgage Calculator'!$D$6)</f>
        <v>0</v>
      </c>
    </row>
    <row r="1241" spans="2:14">
      <c r="B1241" s="30">
        <f>IF(B1240="","",IF(K1240&gt;0.005,B1240+1,""))</f>
        <v>0</v>
      </c>
      <c r="C1241" s="31">
        <f>IF(B1241="","",EDATE('Mortgage Calculator'!$D$10,B1241-1))</f>
        <v>0</v>
      </c>
      <c r="D1241" s="30">
        <f>IF(B1241="","",INT((B1241-1)/12)+1)</f>
        <v>0</v>
      </c>
      <c r="E1241" s="32">
        <f>IF(B1241="","",K1240)</f>
        <v>0</v>
      </c>
      <c r="F1241" s="32">
        <f>IF(B1241="","",IF(B1241&gt;='Mortgage Calculator'!$D$22,E1241+I1241,MIN('Mortgage Calculator'!$D$23,E1241+I1241)))</f>
        <v>0</v>
      </c>
      <c r="G1241" s="33"/>
      <c r="H1241" s="32">
        <f>IF(B1241="","",MAX(0,MIN('Mortgage Calculator'!$D$17+N(G1241),E1241+I1241-F1241)))</f>
        <v>0</v>
      </c>
      <c r="I1241" s="32">
        <f>IF(B1241="","",ROUND(E1241*'Mortgage Calculator'!$D$8/12,2))</f>
        <v>0</v>
      </c>
      <c r="J1241" s="32">
        <f>IF(B1241="","",F1241+H1241-I1241)</f>
        <v>0</v>
      </c>
      <c r="K1241" s="34">
        <f>IF(B1241="","",ROUND(E1241-J1241,2))</f>
        <v>0</v>
      </c>
      <c r="L1241" s="35">
        <f>IF(B1241="","",L1240+I1241)</f>
        <v>0</v>
      </c>
      <c r="M1241" s="32">
        <f>IF(B1241="","",IF(AND('Mortgage Calculator'!$D$21/'Mortgage Calculator'!$D$6&gt;0.8,E1241/'Mortgage Calculator'!$D$6&gt;0.78),ROUND('Mortgage Calculator'!$D$21*'Mortgage Calculator'!$D$15/12,2),0))</f>
        <v>0</v>
      </c>
      <c r="N1241" s="36">
        <f>IF(B1241="","",1-K1241/'Mortgage Calculator'!$D$6)</f>
        <v>0</v>
      </c>
    </row>
    <row r="1242" spans="2:14">
      <c r="B1242" s="30">
        <f>IF(B1241="","",IF(K1241&gt;0.005,B1241+1,""))</f>
        <v>0</v>
      </c>
      <c r="C1242" s="31">
        <f>IF(B1242="","",EDATE('Mortgage Calculator'!$D$10,B1242-1))</f>
        <v>0</v>
      </c>
      <c r="D1242" s="30">
        <f>IF(B1242="","",INT((B1242-1)/12)+1)</f>
        <v>0</v>
      </c>
      <c r="E1242" s="32">
        <f>IF(B1242="","",K1241)</f>
        <v>0</v>
      </c>
      <c r="F1242" s="32">
        <f>IF(B1242="","",IF(B1242&gt;='Mortgage Calculator'!$D$22,E1242+I1242,MIN('Mortgage Calculator'!$D$23,E1242+I1242)))</f>
        <v>0</v>
      </c>
      <c r="G1242" s="33"/>
      <c r="H1242" s="32">
        <f>IF(B1242="","",MAX(0,MIN('Mortgage Calculator'!$D$17+N(G1242),E1242+I1242-F1242)))</f>
        <v>0</v>
      </c>
      <c r="I1242" s="32">
        <f>IF(B1242="","",ROUND(E1242*'Mortgage Calculator'!$D$8/12,2))</f>
        <v>0</v>
      </c>
      <c r="J1242" s="32">
        <f>IF(B1242="","",F1242+H1242-I1242)</f>
        <v>0</v>
      </c>
      <c r="K1242" s="34">
        <f>IF(B1242="","",ROUND(E1242-J1242,2))</f>
        <v>0</v>
      </c>
      <c r="L1242" s="35">
        <f>IF(B1242="","",L1241+I1242)</f>
        <v>0</v>
      </c>
      <c r="M1242" s="32">
        <f>IF(B1242="","",IF(AND('Mortgage Calculator'!$D$21/'Mortgage Calculator'!$D$6&gt;0.8,E1242/'Mortgage Calculator'!$D$6&gt;0.78),ROUND('Mortgage Calculator'!$D$21*'Mortgage Calculator'!$D$15/12,2),0))</f>
        <v>0</v>
      </c>
      <c r="N1242" s="36">
        <f>IF(B1242="","",1-K1242/'Mortgage Calculator'!$D$6)</f>
        <v>0</v>
      </c>
    </row>
    <row r="1243" spans="2:14">
      <c r="B1243" s="30">
        <f>IF(B1242="","",IF(K1242&gt;0.005,B1242+1,""))</f>
        <v>0</v>
      </c>
      <c r="C1243" s="31">
        <f>IF(B1243="","",EDATE('Mortgage Calculator'!$D$10,B1243-1))</f>
        <v>0</v>
      </c>
      <c r="D1243" s="30">
        <f>IF(B1243="","",INT((B1243-1)/12)+1)</f>
        <v>0</v>
      </c>
      <c r="E1243" s="32">
        <f>IF(B1243="","",K1242)</f>
        <v>0</v>
      </c>
      <c r="F1243" s="32">
        <f>IF(B1243="","",IF(B1243&gt;='Mortgage Calculator'!$D$22,E1243+I1243,MIN('Mortgage Calculator'!$D$23,E1243+I1243)))</f>
        <v>0</v>
      </c>
      <c r="G1243" s="33"/>
      <c r="H1243" s="32">
        <f>IF(B1243="","",MAX(0,MIN('Mortgage Calculator'!$D$17+N(G1243),E1243+I1243-F1243)))</f>
        <v>0</v>
      </c>
      <c r="I1243" s="32">
        <f>IF(B1243="","",ROUND(E1243*'Mortgage Calculator'!$D$8/12,2))</f>
        <v>0</v>
      </c>
      <c r="J1243" s="32">
        <f>IF(B1243="","",F1243+H1243-I1243)</f>
        <v>0</v>
      </c>
      <c r="K1243" s="34">
        <f>IF(B1243="","",ROUND(E1243-J1243,2))</f>
        <v>0</v>
      </c>
      <c r="L1243" s="35">
        <f>IF(B1243="","",L1242+I1243)</f>
        <v>0</v>
      </c>
      <c r="M1243" s="32">
        <f>IF(B1243="","",IF(AND('Mortgage Calculator'!$D$21/'Mortgage Calculator'!$D$6&gt;0.8,E1243/'Mortgage Calculator'!$D$6&gt;0.78),ROUND('Mortgage Calculator'!$D$21*'Mortgage Calculator'!$D$15/12,2),0))</f>
        <v>0</v>
      </c>
      <c r="N1243" s="36">
        <f>IF(B1243="","",1-K1243/'Mortgage Calculator'!$D$6)</f>
        <v>0</v>
      </c>
    </row>
    <row r="1244" spans="2:14">
      <c r="B1244" s="30">
        <f>IF(B1243="","",IF(K1243&gt;0.005,B1243+1,""))</f>
        <v>0</v>
      </c>
      <c r="C1244" s="31">
        <f>IF(B1244="","",EDATE('Mortgage Calculator'!$D$10,B1244-1))</f>
        <v>0</v>
      </c>
      <c r="D1244" s="30">
        <f>IF(B1244="","",INT((B1244-1)/12)+1)</f>
        <v>0</v>
      </c>
      <c r="E1244" s="32">
        <f>IF(B1244="","",K1243)</f>
        <v>0</v>
      </c>
      <c r="F1244" s="32">
        <f>IF(B1244="","",IF(B1244&gt;='Mortgage Calculator'!$D$22,E1244+I1244,MIN('Mortgage Calculator'!$D$23,E1244+I1244)))</f>
        <v>0</v>
      </c>
      <c r="G1244" s="33"/>
      <c r="H1244" s="32">
        <f>IF(B1244="","",MAX(0,MIN('Mortgage Calculator'!$D$17+N(G1244),E1244+I1244-F1244)))</f>
        <v>0</v>
      </c>
      <c r="I1244" s="32">
        <f>IF(B1244="","",ROUND(E1244*'Mortgage Calculator'!$D$8/12,2))</f>
        <v>0</v>
      </c>
      <c r="J1244" s="32">
        <f>IF(B1244="","",F1244+H1244-I1244)</f>
        <v>0</v>
      </c>
      <c r="K1244" s="34">
        <f>IF(B1244="","",ROUND(E1244-J1244,2))</f>
        <v>0</v>
      </c>
      <c r="L1244" s="35">
        <f>IF(B1244="","",L1243+I1244)</f>
        <v>0</v>
      </c>
      <c r="M1244" s="32">
        <f>IF(B1244="","",IF(AND('Mortgage Calculator'!$D$21/'Mortgage Calculator'!$D$6&gt;0.8,E1244/'Mortgage Calculator'!$D$6&gt;0.78),ROUND('Mortgage Calculator'!$D$21*'Mortgage Calculator'!$D$15/12,2),0))</f>
        <v>0</v>
      </c>
      <c r="N1244" s="36">
        <f>IF(B1244="","",1-K1244/'Mortgage Calculator'!$D$6)</f>
        <v>0</v>
      </c>
    </row>
    <row r="1245" spans="2:14">
      <c r="B1245" s="30">
        <f>IF(B1244="","",IF(K1244&gt;0.005,B1244+1,""))</f>
        <v>0</v>
      </c>
      <c r="C1245" s="31">
        <f>IF(B1245="","",EDATE('Mortgage Calculator'!$D$10,B1245-1))</f>
        <v>0</v>
      </c>
      <c r="D1245" s="30">
        <f>IF(B1245="","",INT((B1245-1)/12)+1)</f>
        <v>0</v>
      </c>
      <c r="E1245" s="32">
        <f>IF(B1245="","",K1244)</f>
        <v>0</v>
      </c>
      <c r="F1245" s="32">
        <f>IF(B1245="","",IF(B1245&gt;='Mortgage Calculator'!$D$22,E1245+I1245,MIN('Mortgage Calculator'!$D$23,E1245+I1245)))</f>
        <v>0</v>
      </c>
      <c r="G1245" s="33"/>
      <c r="H1245" s="32">
        <f>IF(B1245="","",MAX(0,MIN('Mortgage Calculator'!$D$17+N(G1245),E1245+I1245-F1245)))</f>
        <v>0</v>
      </c>
      <c r="I1245" s="32">
        <f>IF(B1245="","",ROUND(E1245*'Mortgage Calculator'!$D$8/12,2))</f>
        <v>0</v>
      </c>
      <c r="J1245" s="32">
        <f>IF(B1245="","",F1245+H1245-I1245)</f>
        <v>0</v>
      </c>
      <c r="K1245" s="34">
        <f>IF(B1245="","",ROUND(E1245-J1245,2))</f>
        <v>0</v>
      </c>
      <c r="L1245" s="35">
        <f>IF(B1245="","",L1244+I1245)</f>
        <v>0</v>
      </c>
      <c r="M1245" s="32">
        <f>IF(B1245="","",IF(AND('Mortgage Calculator'!$D$21/'Mortgage Calculator'!$D$6&gt;0.8,E1245/'Mortgage Calculator'!$D$6&gt;0.78),ROUND('Mortgage Calculator'!$D$21*'Mortgage Calculator'!$D$15/12,2),0))</f>
        <v>0</v>
      </c>
      <c r="N1245" s="36">
        <f>IF(B1245="","",1-K1245/'Mortgage Calculator'!$D$6)</f>
        <v>0</v>
      </c>
    </row>
    <row r="1246" spans="2:14">
      <c r="B1246" s="30">
        <f>IF(B1245="","",IF(K1245&gt;0.005,B1245+1,""))</f>
        <v>0</v>
      </c>
      <c r="C1246" s="31">
        <f>IF(B1246="","",EDATE('Mortgage Calculator'!$D$10,B1246-1))</f>
        <v>0</v>
      </c>
      <c r="D1246" s="30">
        <f>IF(B1246="","",INT((B1246-1)/12)+1)</f>
        <v>0</v>
      </c>
      <c r="E1246" s="32">
        <f>IF(B1246="","",K1245)</f>
        <v>0</v>
      </c>
      <c r="F1246" s="32">
        <f>IF(B1246="","",IF(B1246&gt;='Mortgage Calculator'!$D$22,E1246+I1246,MIN('Mortgage Calculator'!$D$23,E1246+I1246)))</f>
        <v>0</v>
      </c>
      <c r="G1246" s="33"/>
      <c r="H1246" s="32">
        <f>IF(B1246="","",MAX(0,MIN('Mortgage Calculator'!$D$17+N(G1246),E1246+I1246-F1246)))</f>
        <v>0</v>
      </c>
      <c r="I1246" s="32">
        <f>IF(B1246="","",ROUND(E1246*'Mortgage Calculator'!$D$8/12,2))</f>
        <v>0</v>
      </c>
      <c r="J1246" s="32">
        <f>IF(B1246="","",F1246+H1246-I1246)</f>
        <v>0</v>
      </c>
      <c r="K1246" s="34">
        <f>IF(B1246="","",ROUND(E1246-J1246,2))</f>
        <v>0</v>
      </c>
      <c r="L1246" s="35">
        <f>IF(B1246="","",L1245+I1246)</f>
        <v>0</v>
      </c>
      <c r="M1246" s="32">
        <f>IF(B1246="","",IF(AND('Mortgage Calculator'!$D$21/'Mortgage Calculator'!$D$6&gt;0.8,E1246/'Mortgage Calculator'!$D$6&gt;0.78),ROUND('Mortgage Calculator'!$D$21*'Mortgage Calculator'!$D$15/12,2),0))</f>
        <v>0</v>
      </c>
      <c r="N1246" s="36">
        <f>IF(B1246="","",1-K1246/'Mortgage Calculator'!$D$6)</f>
        <v>0</v>
      </c>
    </row>
    <row r="1247" spans="2:14">
      <c r="B1247" s="30">
        <f>IF(B1246="","",IF(K1246&gt;0.005,B1246+1,""))</f>
        <v>0</v>
      </c>
      <c r="C1247" s="31">
        <f>IF(B1247="","",EDATE('Mortgage Calculator'!$D$10,B1247-1))</f>
        <v>0</v>
      </c>
      <c r="D1247" s="30">
        <f>IF(B1247="","",INT((B1247-1)/12)+1)</f>
        <v>0</v>
      </c>
      <c r="E1247" s="32">
        <f>IF(B1247="","",K1246)</f>
        <v>0</v>
      </c>
      <c r="F1247" s="32">
        <f>IF(B1247="","",IF(B1247&gt;='Mortgage Calculator'!$D$22,E1247+I1247,MIN('Mortgage Calculator'!$D$23,E1247+I1247)))</f>
        <v>0</v>
      </c>
      <c r="G1247" s="33"/>
      <c r="H1247" s="32">
        <f>IF(B1247="","",MAX(0,MIN('Mortgage Calculator'!$D$17+N(G1247),E1247+I1247-F1247)))</f>
        <v>0</v>
      </c>
      <c r="I1247" s="32">
        <f>IF(B1247="","",ROUND(E1247*'Mortgage Calculator'!$D$8/12,2))</f>
        <v>0</v>
      </c>
      <c r="J1247" s="32">
        <f>IF(B1247="","",F1247+H1247-I1247)</f>
        <v>0</v>
      </c>
      <c r="K1247" s="34">
        <f>IF(B1247="","",ROUND(E1247-J1247,2))</f>
        <v>0</v>
      </c>
      <c r="L1247" s="35">
        <f>IF(B1247="","",L1246+I1247)</f>
        <v>0</v>
      </c>
      <c r="M1247" s="32">
        <f>IF(B1247="","",IF(AND('Mortgage Calculator'!$D$21/'Mortgage Calculator'!$D$6&gt;0.8,E1247/'Mortgage Calculator'!$D$6&gt;0.78),ROUND('Mortgage Calculator'!$D$21*'Mortgage Calculator'!$D$15/12,2),0))</f>
        <v>0</v>
      </c>
      <c r="N1247" s="36">
        <f>IF(B1247="","",1-K1247/'Mortgage Calculator'!$D$6)</f>
        <v>0</v>
      </c>
    </row>
    <row r="1248" spans="2:14">
      <c r="B1248" s="30">
        <f>IF(B1247="","",IF(K1247&gt;0.005,B1247+1,""))</f>
        <v>0</v>
      </c>
      <c r="C1248" s="31">
        <f>IF(B1248="","",EDATE('Mortgage Calculator'!$D$10,B1248-1))</f>
        <v>0</v>
      </c>
      <c r="D1248" s="30">
        <f>IF(B1248="","",INT((B1248-1)/12)+1)</f>
        <v>0</v>
      </c>
      <c r="E1248" s="32">
        <f>IF(B1248="","",K1247)</f>
        <v>0</v>
      </c>
      <c r="F1248" s="32">
        <f>IF(B1248="","",IF(B1248&gt;='Mortgage Calculator'!$D$22,E1248+I1248,MIN('Mortgage Calculator'!$D$23,E1248+I1248)))</f>
        <v>0</v>
      </c>
      <c r="G1248" s="33"/>
      <c r="H1248" s="32">
        <f>IF(B1248="","",MAX(0,MIN('Mortgage Calculator'!$D$17+N(G1248),E1248+I1248-F1248)))</f>
        <v>0</v>
      </c>
      <c r="I1248" s="32">
        <f>IF(B1248="","",ROUND(E1248*'Mortgage Calculator'!$D$8/12,2))</f>
        <v>0</v>
      </c>
      <c r="J1248" s="32">
        <f>IF(B1248="","",F1248+H1248-I1248)</f>
        <v>0</v>
      </c>
      <c r="K1248" s="34">
        <f>IF(B1248="","",ROUND(E1248-J1248,2))</f>
        <v>0</v>
      </c>
      <c r="L1248" s="35">
        <f>IF(B1248="","",L1247+I1248)</f>
        <v>0</v>
      </c>
      <c r="M1248" s="32">
        <f>IF(B1248="","",IF(AND('Mortgage Calculator'!$D$21/'Mortgage Calculator'!$D$6&gt;0.8,E1248/'Mortgage Calculator'!$D$6&gt;0.78),ROUND('Mortgage Calculator'!$D$21*'Mortgage Calculator'!$D$15/12,2),0))</f>
        <v>0</v>
      </c>
      <c r="N1248" s="36">
        <f>IF(B1248="","",1-K1248/'Mortgage Calculator'!$D$6)</f>
        <v>0</v>
      </c>
    </row>
    <row r="1249" spans="2:14">
      <c r="B1249" s="30">
        <f>IF(B1248="","",IF(K1248&gt;0.005,B1248+1,""))</f>
        <v>0</v>
      </c>
      <c r="C1249" s="31">
        <f>IF(B1249="","",EDATE('Mortgage Calculator'!$D$10,B1249-1))</f>
        <v>0</v>
      </c>
      <c r="D1249" s="30">
        <f>IF(B1249="","",INT((B1249-1)/12)+1)</f>
        <v>0</v>
      </c>
      <c r="E1249" s="32">
        <f>IF(B1249="","",K1248)</f>
        <v>0</v>
      </c>
      <c r="F1249" s="32">
        <f>IF(B1249="","",IF(B1249&gt;='Mortgage Calculator'!$D$22,E1249+I1249,MIN('Mortgage Calculator'!$D$23,E1249+I1249)))</f>
        <v>0</v>
      </c>
      <c r="G1249" s="33"/>
      <c r="H1249" s="32">
        <f>IF(B1249="","",MAX(0,MIN('Mortgage Calculator'!$D$17+N(G1249),E1249+I1249-F1249)))</f>
        <v>0</v>
      </c>
      <c r="I1249" s="32">
        <f>IF(B1249="","",ROUND(E1249*'Mortgage Calculator'!$D$8/12,2))</f>
        <v>0</v>
      </c>
      <c r="J1249" s="32">
        <f>IF(B1249="","",F1249+H1249-I1249)</f>
        <v>0</v>
      </c>
      <c r="K1249" s="34">
        <f>IF(B1249="","",ROUND(E1249-J1249,2))</f>
        <v>0</v>
      </c>
      <c r="L1249" s="35">
        <f>IF(B1249="","",L1248+I1249)</f>
        <v>0</v>
      </c>
      <c r="M1249" s="32">
        <f>IF(B1249="","",IF(AND('Mortgage Calculator'!$D$21/'Mortgage Calculator'!$D$6&gt;0.8,E1249/'Mortgage Calculator'!$D$6&gt;0.78),ROUND('Mortgage Calculator'!$D$21*'Mortgage Calculator'!$D$15/12,2),0))</f>
        <v>0</v>
      </c>
      <c r="N1249" s="36">
        <f>IF(B1249="","",1-K1249/'Mortgage Calculator'!$D$6)</f>
        <v>0</v>
      </c>
    </row>
    <row r="1250" spans="2:14">
      <c r="B1250" s="30">
        <f>IF(B1249="","",IF(K1249&gt;0.005,B1249+1,""))</f>
        <v>0</v>
      </c>
      <c r="C1250" s="31">
        <f>IF(B1250="","",EDATE('Mortgage Calculator'!$D$10,B1250-1))</f>
        <v>0</v>
      </c>
      <c r="D1250" s="30">
        <f>IF(B1250="","",INT((B1250-1)/12)+1)</f>
        <v>0</v>
      </c>
      <c r="E1250" s="32">
        <f>IF(B1250="","",K1249)</f>
        <v>0</v>
      </c>
      <c r="F1250" s="32">
        <f>IF(B1250="","",IF(B1250&gt;='Mortgage Calculator'!$D$22,E1250+I1250,MIN('Mortgage Calculator'!$D$23,E1250+I1250)))</f>
        <v>0</v>
      </c>
      <c r="G1250" s="33"/>
      <c r="H1250" s="32">
        <f>IF(B1250="","",MAX(0,MIN('Mortgage Calculator'!$D$17+N(G1250),E1250+I1250-F1250)))</f>
        <v>0</v>
      </c>
      <c r="I1250" s="32">
        <f>IF(B1250="","",ROUND(E1250*'Mortgage Calculator'!$D$8/12,2))</f>
        <v>0</v>
      </c>
      <c r="J1250" s="32">
        <f>IF(B1250="","",F1250+H1250-I1250)</f>
        <v>0</v>
      </c>
      <c r="K1250" s="34">
        <f>IF(B1250="","",ROUND(E1250-J1250,2))</f>
        <v>0</v>
      </c>
      <c r="L1250" s="35">
        <f>IF(B1250="","",L1249+I1250)</f>
        <v>0</v>
      </c>
      <c r="M1250" s="32">
        <f>IF(B1250="","",IF(AND('Mortgage Calculator'!$D$21/'Mortgage Calculator'!$D$6&gt;0.8,E1250/'Mortgage Calculator'!$D$6&gt;0.78),ROUND('Mortgage Calculator'!$D$21*'Mortgage Calculator'!$D$15/12,2),0))</f>
        <v>0</v>
      </c>
      <c r="N1250" s="36">
        <f>IF(B1250="","",1-K1250/'Mortgage Calculator'!$D$6)</f>
        <v>0</v>
      </c>
    </row>
    <row r="1251" spans="2:14">
      <c r="B1251" s="30">
        <f>IF(B1250="","",IF(K1250&gt;0.005,B1250+1,""))</f>
        <v>0</v>
      </c>
      <c r="C1251" s="31">
        <f>IF(B1251="","",EDATE('Mortgage Calculator'!$D$10,B1251-1))</f>
        <v>0</v>
      </c>
      <c r="D1251" s="30">
        <f>IF(B1251="","",INT((B1251-1)/12)+1)</f>
        <v>0</v>
      </c>
      <c r="E1251" s="32">
        <f>IF(B1251="","",K1250)</f>
        <v>0</v>
      </c>
      <c r="F1251" s="32">
        <f>IF(B1251="","",IF(B1251&gt;='Mortgage Calculator'!$D$22,E1251+I1251,MIN('Mortgage Calculator'!$D$23,E1251+I1251)))</f>
        <v>0</v>
      </c>
      <c r="G1251" s="33"/>
      <c r="H1251" s="32">
        <f>IF(B1251="","",MAX(0,MIN('Mortgage Calculator'!$D$17+N(G1251),E1251+I1251-F1251)))</f>
        <v>0</v>
      </c>
      <c r="I1251" s="32">
        <f>IF(B1251="","",ROUND(E1251*'Mortgage Calculator'!$D$8/12,2))</f>
        <v>0</v>
      </c>
      <c r="J1251" s="32">
        <f>IF(B1251="","",F1251+H1251-I1251)</f>
        <v>0</v>
      </c>
      <c r="K1251" s="34">
        <f>IF(B1251="","",ROUND(E1251-J1251,2))</f>
        <v>0</v>
      </c>
      <c r="L1251" s="35">
        <f>IF(B1251="","",L1250+I1251)</f>
        <v>0</v>
      </c>
      <c r="M1251" s="32">
        <f>IF(B1251="","",IF(AND('Mortgage Calculator'!$D$21/'Mortgage Calculator'!$D$6&gt;0.8,E1251/'Mortgage Calculator'!$D$6&gt;0.78),ROUND('Mortgage Calculator'!$D$21*'Mortgage Calculator'!$D$15/12,2),0))</f>
        <v>0</v>
      </c>
      <c r="N1251" s="36">
        <f>IF(B1251="","",1-K1251/'Mortgage Calculator'!$D$6)</f>
        <v>0</v>
      </c>
    </row>
    <row r="1252" spans="2:14">
      <c r="B1252" s="30">
        <f>IF(B1251="","",IF(K1251&gt;0.005,B1251+1,""))</f>
        <v>0</v>
      </c>
      <c r="C1252" s="31">
        <f>IF(B1252="","",EDATE('Mortgage Calculator'!$D$10,B1252-1))</f>
        <v>0</v>
      </c>
      <c r="D1252" s="30">
        <f>IF(B1252="","",INT((B1252-1)/12)+1)</f>
        <v>0</v>
      </c>
      <c r="E1252" s="32">
        <f>IF(B1252="","",K1251)</f>
        <v>0</v>
      </c>
      <c r="F1252" s="32">
        <f>IF(B1252="","",IF(B1252&gt;='Mortgage Calculator'!$D$22,E1252+I1252,MIN('Mortgage Calculator'!$D$23,E1252+I1252)))</f>
        <v>0</v>
      </c>
      <c r="G1252" s="33"/>
      <c r="H1252" s="32">
        <f>IF(B1252="","",MAX(0,MIN('Mortgage Calculator'!$D$17+N(G1252),E1252+I1252-F1252)))</f>
        <v>0</v>
      </c>
      <c r="I1252" s="32">
        <f>IF(B1252="","",ROUND(E1252*'Mortgage Calculator'!$D$8/12,2))</f>
        <v>0</v>
      </c>
      <c r="J1252" s="32">
        <f>IF(B1252="","",F1252+H1252-I1252)</f>
        <v>0</v>
      </c>
      <c r="K1252" s="34">
        <f>IF(B1252="","",ROUND(E1252-J1252,2))</f>
        <v>0</v>
      </c>
      <c r="L1252" s="35">
        <f>IF(B1252="","",L1251+I1252)</f>
        <v>0</v>
      </c>
      <c r="M1252" s="32">
        <f>IF(B1252="","",IF(AND('Mortgage Calculator'!$D$21/'Mortgage Calculator'!$D$6&gt;0.8,E1252/'Mortgage Calculator'!$D$6&gt;0.78),ROUND('Mortgage Calculator'!$D$21*'Mortgage Calculator'!$D$15/12,2),0))</f>
        <v>0</v>
      </c>
      <c r="N1252" s="36">
        <f>IF(B1252="","",1-K1252/'Mortgage Calculator'!$D$6)</f>
        <v>0</v>
      </c>
    </row>
    <row r="1253" spans="2:14">
      <c r="B1253" s="30">
        <f>IF(B1252="","",IF(K1252&gt;0.005,B1252+1,""))</f>
        <v>0</v>
      </c>
      <c r="C1253" s="31">
        <f>IF(B1253="","",EDATE('Mortgage Calculator'!$D$10,B1253-1))</f>
        <v>0</v>
      </c>
      <c r="D1253" s="30">
        <f>IF(B1253="","",INT((B1253-1)/12)+1)</f>
        <v>0</v>
      </c>
      <c r="E1253" s="32">
        <f>IF(B1253="","",K1252)</f>
        <v>0</v>
      </c>
      <c r="F1253" s="32">
        <f>IF(B1253="","",IF(B1253&gt;='Mortgage Calculator'!$D$22,E1253+I1253,MIN('Mortgage Calculator'!$D$23,E1253+I1253)))</f>
        <v>0</v>
      </c>
      <c r="G1253" s="33"/>
      <c r="H1253" s="32">
        <f>IF(B1253="","",MAX(0,MIN('Mortgage Calculator'!$D$17+N(G1253),E1253+I1253-F1253)))</f>
        <v>0</v>
      </c>
      <c r="I1253" s="32">
        <f>IF(B1253="","",ROUND(E1253*'Mortgage Calculator'!$D$8/12,2))</f>
        <v>0</v>
      </c>
      <c r="J1253" s="32">
        <f>IF(B1253="","",F1253+H1253-I1253)</f>
        <v>0</v>
      </c>
      <c r="K1253" s="34">
        <f>IF(B1253="","",ROUND(E1253-J1253,2))</f>
        <v>0</v>
      </c>
      <c r="L1253" s="35">
        <f>IF(B1253="","",L1252+I1253)</f>
        <v>0</v>
      </c>
      <c r="M1253" s="32">
        <f>IF(B1253="","",IF(AND('Mortgage Calculator'!$D$21/'Mortgage Calculator'!$D$6&gt;0.8,E1253/'Mortgage Calculator'!$D$6&gt;0.78),ROUND('Mortgage Calculator'!$D$21*'Mortgage Calculator'!$D$15/12,2),0))</f>
        <v>0</v>
      </c>
      <c r="N1253" s="36">
        <f>IF(B1253="","",1-K1253/'Mortgage Calculator'!$D$6)</f>
        <v>0</v>
      </c>
    </row>
    <row r="1254" spans="2:14">
      <c r="B1254" s="30">
        <f>IF(B1253="","",IF(K1253&gt;0.005,B1253+1,""))</f>
        <v>0</v>
      </c>
      <c r="C1254" s="31">
        <f>IF(B1254="","",EDATE('Mortgage Calculator'!$D$10,B1254-1))</f>
        <v>0</v>
      </c>
      <c r="D1254" s="30">
        <f>IF(B1254="","",INT((B1254-1)/12)+1)</f>
        <v>0</v>
      </c>
      <c r="E1254" s="32">
        <f>IF(B1254="","",K1253)</f>
        <v>0</v>
      </c>
      <c r="F1254" s="32">
        <f>IF(B1254="","",IF(B1254&gt;='Mortgage Calculator'!$D$22,E1254+I1254,MIN('Mortgage Calculator'!$D$23,E1254+I1254)))</f>
        <v>0</v>
      </c>
      <c r="G1254" s="33"/>
      <c r="H1254" s="32">
        <f>IF(B1254="","",MAX(0,MIN('Mortgage Calculator'!$D$17+N(G1254),E1254+I1254-F1254)))</f>
        <v>0</v>
      </c>
      <c r="I1254" s="32">
        <f>IF(B1254="","",ROUND(E1254*'Mortgage Calculator'!$D$8/12,2))</f>
        <v>0</v>
      </c>
      <c r="J1254" s="32">
        <f>IF(B1254="","",F1254+H1254-I1254)</f>
        <v>0</v>
      </c>
      <c r="K1254" s="34">
        <f>IF(B1254="","",ROUND(E1254-J1254,2))</f>
        <v>0</v>
      </c>
      <c r="L1254" s="35">
        <f>IF(B1254="","",L1253+I1254)</f>
        <v>0</v>
      </c>
      <c r="M1254" s="32">
        <f>IF(B1254="","",IF(AND('Mortgage Calculator'!$D$21/'Mortgage Calculator'!$D$6&gt;0.8,E1254/'Mortgage Calculator'!$D$6&gt;0.78),ROUND('Mortgage Calculator'!$D$21*'Mortgage Calculator'!$D$15/12,2),0))</f>
        <v>0</v>
      </c>
      <c r="N1254" s="36">
        <f>IF(B1254="","",1-K1254/'Mortgage Calculator'!$D$6)</f>
        <v>0</v>
      </c>
    </row>
    <row r="1255" spans="2:14">
      <c r="B1255" s="30">
        <f>IF(B1254="","",IF(K1254&gt;0.005,B1254+1,""))</f>
        <v>0</v>
      </c>
      <c r="C1255" s="31">
        <f>IF(B1255="","",EDATE('Mortgage Calculator'!$D$10,B1255-1))</f>
        <v>0</v>
      </c>
      <c r="D1255" s="30">
        <f>IF(B1255="","",INT((B1255-1)/12)+1)</f>
        <v>0</v>
      </c>
      <c r="E1255" s="32">
        <f>IF(B1255="","",K1254)</f>
        <v>0</v>
      </c>
      <c r="F1255" s="32">
        <f>IF(B1255="","",IF(B1255&gt;='Mortgage Calculator'!$D$22,E1255+I1255,MIN('Mortgage Calculator'!$D$23,E1255+I1255)))</f>
        <v>0</v>
      </c>
      <c r="G1255" s="33"/>
      <c r="H1255" s="32">
        <f>IF(B1255="","",MAX(0,MIN('Mortgage Calculator'!$D$17+N(G1255),E1255+I1255-F1255)))</f>
        <v>0</v>
      </c>
      <c r="I1255" s="32">
        <f>IF(B1255="","",ROUND(E1255*'Mortgage Calculator'!$D$8/12,2))</f>
        <v>0</v>
      </c>
      <c r="J1255" s="32">
        <f>IF(B1255="","",F1255+H1255-I1255)</f>
        <v>0</v>
      </c>
      <c r="K1255" s="34">
        <f>IF(B1255="","",ROUND(E1255-J1255,2))</f>
        <v>0</v>
      </c>
      <c r="L1255" s="35">
        <f>IF(B1255="","",L1254+I1255)</f>
        <v>0</v>
      </c>
      <c r="M1255" s="32">
        <f>IF(B1255="","",IF(AND('Mortgage Calculator'!$D$21/'Mortgage Calculator'!$D$6&gt;0.8,E1255/'Mortgage Calculator'!$D$6&gt;0.78),ROUND('Mortgage Calculator'!$D$21*'Mortgage Calculator'!$D$15/12,2),0))</f>
        <v>0</v>
      </c>
      <c r="N1255" s="36">
        <f>IF(B1255="","",1-K1255/'Mortgage Calculator'!$D$6)</f>
        <v>0</v>
      </c>
    </row>
    <row r="1256" spans="2:14">
      <c r="B1256" s="30">
        <f>IF(B1255="","",IF(K1255&gt;0.005,B1255+1,""))</f>
        <v>0</v>
      </c>
      <c r="C1256" s="31">
        <f>IF(B1256="","",EDATE('Mortgage Calculator'!$D$10,B1256-1))</f>
        <v>0</v>
      </c>
      <c r="D1256" s="30">
        <f>IF(B1256="","",INT((B1256-1)/12)+1)</f>
        <v>0</v>
      </c>
      <c r="E1256" s="32">
        <f>IF(B1256="","",K1255)</f>
        <v>0</v>
      </c>
      <c r="F1256" s="32">
        <f>IF(B1256="","",IF(B1256&gt;='Mortgage Calculator'!$D$22,E1256+I1256,MIN('Mortgage Calculator'!$D$23,E1256+I1256)))</f>
        <v>0</v>
      </c>
      <c r="G1256" s="33"/>
      <c r="H1256" s="32">
        <f>IF(B1256="","",MAX(0,MIN('Mortgage Calculator'!$D$17+N(G1256),E1256+I1256-F1256)))</f>
        <v>0</v>
      </c>
      <c r="I1256" s="32">
        <f>IF(B1256="","",ROUND(E1256*'Mortgage Calculator'!$D$8/12,2))</f>
        <v>0</v>
      </c>
      <c r="J1256" s="32">
        <f>IF(B1256="","",F1256+H1256-I1256)</f>
        <v>0</v>
      </c>
      <c r="K1256" s="34">
        <f>IF(B1256="","",ROUND(E1256-J1256,2))</f>
        <v>0</v>
      </c>
      <c r="L1256" s="35">
        <f>IF(B1256="","",L1255+I1256)</f>
        <v>0</v>
      </c>
      <c r="M1256" s="32">
        <f>IF(B1256="","",IF(AND('Mortgage Calculator'!$D$21/'Mortgage Calculator'!$D$6&gt;0.8,E1256/'Mortgage Calculator'!$D$6&gt;0.78),ROUND('Mortgage Calculator'!$D$21*'Mortgage Calculator'!$D$15/12,2),0))</f>
        <v>0</v>
      </c>
      <c r="N1256" s="36">
        <f>IF(B1256="","",1-K1256/'Mortgage Calculator'!$D$6)</f>
        <v>0</v>
      </c>
    </row>
    <row r="1257" spans="2:14">
      <c r="B1257" s="30">
        <f>IF(B1256="","",IF(K1256&gt;0.005,B1256+1,""))</f>
        <v>0</v>
      </c>
      <c r="C1257" s="31">
        <f>IF(B1257="","",EDATE('Mortgage Calculator'!$D$10,B1257-1))</f>
        <v>0</v>
      </c>
      <c r="D1257" s="30">
        <f>IF(B1257="","",INT((B1257-1)/12)+1)</f>
        <v>0</v>
      </c>
      <c r="E1257" s="32">
        <f>IF(B1257="","",K1256)</f>
        <v>0</v>
      </c>
      <c r="F1257" s="32">
        <f>IF(B1257="","",IF(B1257&gt;='Mortgage Calculator'!$D$22,E1257+I1257,MIN('Mortgage Calculator'!$D$23,E1257+I1257)))</f>
        <v>0</v>
      </c>
      <c r="G1257" s="33"/>
      <c r="H1257" s="32">
        <f>IF(B1257="","",MAX(0,MIN('Mortgage Calculator'!$D$17+N(G1257),E1257+I1257-F1257)))</f>
        <v>0</v>
      </c>
      <c r="I1257" s="32">
        <f>IF(B1257="","",ROUND(E1257*'Mortgage Calculator'!$D$8/12,2))</f>
        <v>0</v>
      </c>
      <c r="J1257" s="32">
        <f>IF(B1257="","",F1257+H1257-I1257)</f>
        <v>0</v>
      </c>
      <c r="K1257" s="34">
        <f>IF(B1257="","",ROUND(E1257-J1257,2))</f>
        <v>0</v>
      </c>
      <c r="L1257" s="35">
        <f>IF(B1257="","",L1256+I1257)</f>
        <v>0</v>
      </c>
      <c r="M1257" s="32">
        <f>IF(B1257="","",IF(AND('Mortgage Calculator'!$D$21/'Mortgage Calculator'!$D$6&gt;0.8,E1257/'Mortgage Calculator'!$D$6&gt;0.78),ROUND('Mortgage Calculator'!$D$21*'Mortgage Calculator'!$D$15/12,2),0))</f>
        <v>0</v>
      </c>
      <c r="N1257" s="36">
        <f>IF(B1257="","",1-K1257/'Mortgage Calculator'!$D$6)</f>
        <v>0</v>
      </c>
    </row>
    <row r="1258" spans="2:14">
      <c r="B1258" s="30">
        <f>IF(B1257="","",IF(K1257&gt;0.005,B1257+1,""))</f>
        <v>0</v>
      </c>
      <c r="C1258" s="31">
        <f>IF(B1258="","",EDATE('Mortgage Calculator'!$D$10,B1258-1))</f>
        <v>0</v>
      </c>
      <c r="D1258" s="30">
        <f>IF(B1258="","",INT((B1258-1)/12)+1)</f>
        <v>0</v>
      </c>
      <c r="E1258" s="32">
        <f>IF(B1258="","",K1257)</f>
        <v>0</v>
      </c>
      <c r="F1258" s="32">
        <f>IF(B1258="","",IF(B1258&gt;='Mortgage Calculator'!$D$22,E1258+I1258,MIN('Mortgage Calculator'!$D$23,E1258+I1258)))</f>
        <v>0</v>
      </c>
      <c r="G1258" s="33"/>
      <c r="H1258" s="32">
        <f>IF(B1258="","",MAX(0,MIN('Mortgage Calculator'!$D$17+N(G1258),E1258+I1258-F1258)))</f>
        <v>0</v>
      </c>
      <c r="I1258" s="32">
        <f>IF(B1258="","",ROUND(E1258*'Mortgage Calculator'!$D$8/12,2))</f>
        <v>0</v>
      </c>
      <c r="J1258" s="32">
        <f>IF(B1258="","",F1258+H1258-I1258)</f>
        <v>0</v>
      </c>
      <c r="K1258" s="34">
        <f>IF(B1258="","",ROUND(E1258-J1258,2))</f>
        <v>0</v>
      </c>
      <c r="L1258" s="35">
        <f>IF(B1258="","",L1257+I1258)</f>
        <v>0</v>
      </c>
      <c r="M1258" s="32">
        <f>IF(B1258="","",IF(AND('Mortgage Calculator'!$D$21/'Mortgage Calculator'!$D$6&gt;0.8,E1258/'Mortgage Calculator'!$D$6&gt;0.78),ROUND('Mortgage Calculator'!$D$21*'Mortgage Calculator'!$D$15/12,2),0))</f>
        <v>0</v>
      </c>
      <c r="N1258" s="36">
        <f>IF(B1258="","",1-K1258/'Mortgage Calculator'!$D$6)</f>
        <v>0</v>
      </c>
    </row>
    <row r="1259" spans="2:14">
      <c r="B1259" s="30">
        <f>IF(B1258="","",IF(K1258&gt;0.005,B1258+1,""))</f>
        <v>0</v>
      </c>
      <c r="C1259" s="31">
        <f>IF(B1259="","",EDATE('Mortgage Calculator'!$D$10,B1259-1))</f>
        <v>0</v>
      </c>
      <c r="D1259" s="30">
        <f>IF(B1259="","",INT((B1259-1)/12)+1)</f>
        <v>0</v>
      </c>
      <c r="E1259" s="32">
        <f>IF(B1259="","",K1258)</f>
        <v>0</v>
      </c>
      <c r="F1259" s="32">
        <f>IF(B1259="","",IF(B1259&gt;='Mortgage Calculator'!$D$22,E1259+I1259,MIN('Mortgage Calculator'!$D$23,E1259+I1259)))</f>
        <v>0</v>
      </c>
      <c r="G1259" s="33"/>
      <c r="H1259" s="32">
        <f>IF(B1259="","",MAX(0,MIN('Mortgage Calculator'!$D$17+N(G1259),E1259+I1259-F1259)))</f>
        <v>0</v>
      </c>
      <c r="I1259" s="32">
        <f>IF(B1259="","",ROUND(E1259*'Mortgage Calculator'!$D$8/12,2))</f>
        <v>0</v>
      </c>
      <c r="J1259" s="32">
        <f>IF(B1259="","",F1259+H1259-I1259)</f>
        <v>0</v>
      </c>
      <c r="K1259" s="34">
        <f>IF(B1259="","",ROUND(E1259-J1259,2))</f>
        <v>0</v>
      </c>
      <c r="L1259" s="35">
        <f>IF(B1259="","",L1258+I1259)</f>
        <v>0</v>
      </c>
      <c r="M1259" s="32">
        <f>IF(B1259="","",IF(AND('Mortgage Calculator'!$D$21/'Mortgage Calculator'!$D$6&gt;0.8,E1259/'Mortgage Calculator'!$D$6&gt;0.78),ROUND('Mortgage Calculator'!$D$21*'Mortgage Calculator'!$D$15/12,2),0))</f>
        <v>0</v>
      </c>
      <c r="N1259" s="36">
        <f>IF(B1259="","",1-K1259/'Mortgage Calculator'!$D$6)</f>
        <v>0</v>
      </c>
    </row>
    <row r="1260" spans="2:14">
      <c r="B1260" s="30">
        <f>IF(B1259="","",IF(K1259&gt;0.005,B1259+1,""))</f>
        <v>0</v>
      </c>
      <c r="C1260" s="31">
        <f>IF(B1260="","",EDATE('Mortgage Calculator'!$D$10,B1260-1))</f>
        <v>0</v>
      </c>
      <c r="D1260" s="30">
        <f>IF(B1260="","",INT((B1260-1)/12)+1)</f>
        <v>0</v>
      </c>
      <c r="E1260" s="32">
        <f>IF(B1260="","",K1259)</f>
        <v>0</v>
      </c>
      <c r="F1260" s="32">
        <f>IF(B1260="","",IF(B1260&gt;='Mortgage Calculator'!$D$22,E1260+I1260,MIN('Mortgage Calculator'!$D$23,E1260+I1260)))</f>
        <v>0</v>
      </c>
      <c r="G1260" s="33"/>
      <c r="H1260" s="32">
        <f>IF(B1260="","",MAX(0,MIN('Mortgage Calculator'!$D$17+N(G1260),E1260+I1260-F1260)))</f>
        <v>0</v>
      </c>
      <c r="I1260" s="32">
        <f>IF(B1260="","",ROUND(E1260*'Mortgage Calculator'!$D$8/12,2))</f>
        <v>0</v>
      </c>
      <c r="J1260" s="32">
        <f>IF(B1260="","",F1260+H1260-I1260)</f>
        <v>0</v>
      </c>
      <c r="K1260" s="34">
        <f>IF(B1260="","",ROUND(E1260-J1260,2))</f>
        <v>0</v>
      </c>
      <c r="L1260" s="35">
        <f>IF(B1260="","",L1259+I1260)</f>
        <v>0</v>
      </c>
      <c r="M1260" s="32">
        <f>IF(B1260="","",IF(AND('Mortgage Calculator'!$D$21/'Mortgage Calculator'!$D$6&gt;0.8,E1260/'Mortgage Calculator'!$D$6&gt;0.78),ROUND('Mortgage Calculator'!$D$21*'Mortgage Calculator'!$D$15/12,2),0))</f>
        <v>0</v>
      </c>
      <c r="N1260" s="36">
        <f>IF(B1260="","",1-K1260/'Mortgage Calculator'!$D$6)</f>
        <v>0</v>
      </c>
    </row>
    <row r="1261" spans="2:14">
      <c r="B1261" s="30">
        <f>IF(B1260="","",IF(K1260&gt;0.005,B1260+1,""))</f>
        <v>0</v>
      </c>
      <c r="C1261" s="31">
        <f>IF(B1261="","",EDATE('Mortgage Calculator'!$D$10,B1261-1))</f>
        <v>0</v>
      </c>
      <c r="D1261" s="30">
        <f>IF(B1261="","",INT((B1261-1)/12)+1)</f>
        <v>0</v>
      </c>
      <c r="E1261" s="32">
        <f>IF(B1261="","",K1260)</f>
        <v>0</v>
      </c>
      <c r="F1261" s="32">
        <f>IF(B1261="","",IF(B1261&gt;='Mortgage Calculator'!$D$22,E1261+I1261,MIN('Mortgage Calculator'!$D$23,E1261+I1261)))</f>
        <v>0</v>
      </c>
      <c r="G1261" s="33"/>
      <c r="H1261" s="32">
        <f>IF(B1261="","",MAX(0,MIN('Mortgage Calculator'!$D$17+N(G1261),E1261+I1261-F1261)))</f>
        <v>0</v>
      </c>
      <c r="I1261" s="32">
        <f>IF(B1261="","",ROUND(E1261*'Mortgage Calculator'!$D$8/12,2))</f>
        <v>0</v>
      </c>
      <c r="J1261" s="32">
        <f>IF(B1261="","",F1261+H1261-I1261)</f>
        <v>0</v>
      </c>
      <c r="K1261" s="34">
        <f>IF(B1261="","",ROUND(E1261-J1261,2))</f>
        <v>0</v>
      </c>
      <c r="L1261" s="35">
        <f>IF(B1261="","",L1260+I1261)</f>
        <v>0</v>
      </c>
      <c r="M1261" s="32">
        <f>IF(B1261="","",IF(AND('Mortgage Calculator'!$D$21/'Mortgage Calculator'!$D$6&gt;0.8,E1261/'Mortgage Calculator'!$D$6&gt;0.78),ROUND('Mortgage Calculator'!$D$21*'Mortgage Calculator'!$D$15/12,2),0))</f>
        <v>0</v>
      </c>
      <c r="N1261" s="36">
        <f>IF(B1261="","",1-K1261/'Mortgage Calculator'!$D$6)</f>
        <v>0</v>
      </c>
    </row>
    <row r="1262" spans="2:14">
      <c r="B1262" s="30">
        <f>IF(B1261="","",IF(K1261&gt;0.005,B1261+1,""))</f>
        <v>0</v>
      </c>
      <c r="C1262" s="31">
        <f>IF(B1262="","",EDATE('Mortgage Calculator'!$D$10,B1262-1))</f>
        <v>0</v>
      </c>
      <c r="D1262" s="30">
        <f>IF(B1262="","",INT((B1262-1)/12)+1)</f>
        <v>0</v>
      </c>
      <c r="E1262" s="32">
        <f>IF(B1262="","",K1261)</f>
        <v>0</v>
      </c>
      <c r="F1262" s="32">
        <f>IF(B1262="","",IF(B1262&gt;='Mortgage Calculator'!$D$22,E1262+I1262,MIN('Mortgage Calculator'!$D$23,E1262+I1262)))</f>
        <v>0</v>
      </c>
      <c r="G1262" s="33"/>
      <c r="H1262" s="32">
        <f>IF(B1262="","",MAX(0,MIN('Mortgage Calculator'!$D$17+N(G1262),E1262+I1262-F1262)))</f>
        <v>0</v>
      </c>
      <c r="I1262" s="32">
        <f>IF(B1262="","",ROUND(E1262*'Mortgage Calculator'!$D$8/12,2))</f>
        <v>0</v>
      </c>
      <c r="J1262" s="32">
        <f>IF(B1262="","",F1262+H1262-I1262)</f>
        <v>0</v>
      </c>
      <c r="K1262" s="34">
        <f>IF(B1262="","",ROUND(E1262-J1262,2))</f>
        <v>0</v>
      </c>
      <c r="L1262" s="35">
        <f>IF(B1262="","",L1261+I1262)</f>
        <v>0</v>
      </c>
      <c r="M1262" s="32">
        <f>IF(B1262="","",IF(AND('Mortgage Calculator'!$D$21/'Mortgage Calculator'!$D$6&gt;0.8,E1262/'Mortgage Calculator'!$D$6&gt;0.78),ROUND('Mortgage Calculator'!$D$21*'Mortgage Calculator'!$D$15/12,2),0))</f>
        <v>0</v>
      </c>
      <c r="N1262" s="36">
        <f>IF(B1262="","",1-K1262/'Mortgage Calculator'!$D$6)</f>
        <v>0</v>
      </c>
    </row>
    <row r="1263" spans="2:14">
      <c r="B1263" s="30">
        <f>IF(B1262="","",IF(K1262&gt;0.005,B1262+1,""))</f>
        <v>0</v>
      </c>
      <c r="C1263" s="31">
        <f>IF(B1263="","",EDATE('Mortgage Calculator'!$D$10,B1263-1))</f>
        <v>0</v>
      </c>
      <c r="D1263" s="30">
        <f>IF(B1263="","",INT((B1263-1)/12)+1)</f>
        <v>0</v>
      </c>
      <c r="E1263" s="32">
        <f>IF(B1263="","",K1262)</f>
        <v>0</v>
      </c>
      <c r="F1263" s="32">
        <f>IF(B1263="","",IF(B1263&gt;='Mortgage Calculator'!$D$22,E1263+I1263,MIN('Mortgage Calculator'!$D$23,E1263+I1263)))</f>
        <v>0</v>
      </c>
      <c r="G1263" s="33"/>
      <c r="H1263" s="32">
        <f>IF(B1263="","",MAX(0,MIN('Mortgage Calculator'!$D$17+N(G1263),E1263+I1263-F1263)))</f>
        <v>0</v>
      </c>
      <c r="I1263" s="32">
        <f>IF(B1263="","",ROUND(E1263*'Mortgage Calculator'!$D$8/12,2))</f>
        <v>0</v>
      </c>
      <c r="J1263" s="32">
        <f>IF(B1263="","",F1263+H1263-I1263)</f>
        <v>0</v>
      </c>
      <c r="K1263" s="34">
        <f>IF(B1263="","",ROUND(E1263-J1263,2))</f>
        <v>0</v>
      </c>
      <c r="L1263" s="35">
        <f>IF(B1263="","",L1262+I1263)</f>
        <v>0</v>
      </c>
      <c r="M1263" s="32">
        <f>IF(B1263="","",IF(AND('Mortgage Calculator'!$D$21/'Mortgage Calculator'!$D$6&gt;0.8,E1263/'Mortgage Calculator'!$D$6&gt;0.78),ROUND('Mortgage Calculator'!$D$21*'Mortgage Calculator'!$D$15/12,2),0))</f>
        <v>0</v>
      </c>
      <c r="N1263" s="36">
        <f>IF(B1263="","",1-K1263/'Mortgage Calculator'!$D$6)</f>
        <v>0</v>
      </c>
    </row>
    <row r="1264" spans="2:14">
      <c r="B1264" s="30">
        <f>IF(B1263="","",IF(K1263&gt;0.005,B1263+1,""))</f>
        <v>0</v>
      </c>
      <c r="C1264" s="31">
        <f>IF(B1264="","",EDATE('Mortgage Calculator'!$D$10,B1264-1))</f>
        <v>0</v>
      </c>
      <c r="D1264" s="30">
        <f>IF(B1264="","",INT((B1264-1)/12)+1)</f>
        <v>0</v>
      </c>
      <c r="E1264" s="32">
        <f>IF(B1264="","",K1263)</f>
        <v>0</v>
      </c>
      <c r="F1264" s="32">
        <f>IF(B1264="","",IF(B1264&gt;='Mortgage Calculator'!$D$22,E1264+I1264,MIN('Mortgage Calculator'!$D$23,E1264+I1264)))</f>
        <v>0</v>
      </c>
      <c r="G1264" s="33"/>
      <c r="H1264" s="32">
        <f>IF(B1264="","",MAX(0,MIN('Mortgage Calculator'!$D$17+N(G1264),E1264+I1264-F1264)))</f>
        <v>0</v>
      </c>
      <c r="I1264" s="32">
        <f>IF(B1264="","",ROUND(E1264*'Mortgage Calculator'!$D$8/12,2))</f>
        <v>0</v>
      </c>
      <c r="J1264" s="32">
        <f>IF(B1264="","",F1264+H1264-I1264)</f>
        <v>0</v>
      </c>
      <c r="K1264" s="34">
        <f>IF(B1264="","",ROUND(E1264-J1264,2))</f>
        <v>0</v>
      </c>
      <c r="L1264" s="35">
        <f>IF(B1264="","",L1263+I1264)</f>
        <v>0</v>
      </c>
      <c r="M1264" s="32">
        <f>IF(B1264="","",IF(AND('Mortgage Calculator'!$D$21/'Mortgage Calculator'!$D$6&gt;0.8,E1264/'Mortgage Calculator'!$D$6&gt;0.78),ROUND('Mortgage Calculator'!$D$21*'Mortgage Calculator'!$D$15/12,2),0))</f>
        <v>0</v>
      </c>
      <c r="N1264" s="36">
        <f>IF(B1264="","",1-K1264/'Mortgage Calculator'!$D$6)</f>
        <v>0</v>
      </c>
    </row>
    <row r="1265" spans="2:14">
      <c r="B1265" s="30">
        <f>IF(B1264="","",IF(K1264&gt;0.005,B1264+1,""))</f>
        <v>0</v>
      </c>
      <c r="C1265" s="31">
        <f>IF(B1265="","",EDATE('Mortgage Calculator'!$D$10,B1265-1))</f>
        <v>0</v>
      </c>
      <c r="D1265" s="30">
        <f>IF(B1265="","",INT((B1265-1)/12)+1)</f>
        <v>0</v>
      </c>
      <c r="E1265" s="32">
        <f>IF(B1265="","",K1264)</f>
        <v>0</v>
      </c>
      <c r="F1265" s="32">
        <f>IF(B1265="","",IF(B1265&gt;='Mortgage Calculator'!$D$22,E1265+I1265,MIN('Mortgage Calculator'!$D$23,E1265+I1265)))</f>
        <v>0</v>
      </c>
      <c r="G1265" s="33"/>
      <c r="H1265" s="32">
        <f>IF(B1265="","",MAX(0,MIN('Mortgage Calculator'!$D$17+N(G1265),E1265+I1265-F1265)))</f>
        <v>0</v>
      </c>
      <c r="I1265" s="32">
        <f>IF(B1265="","",ROUND(E1265*'Mortgage Calculator'!$D$8/12,2))</f>
        <v>0</v>
      </c>
      <c r="J1265" s="32">
        <f>IF(B1265="","",F1265+H1265-I1265)</f>
        <v>0</v>
      </c>
      <c r="K1265" s="34">
        <f>IF(B1265="","",ROUND(E1265-J1265,2))</f>
        <v>0</v>
      </c>
      <c r="L1265" s="35">
        <f>IF(B1265="","",L1264+I1265)</f>
        <v>0</v>
      </c>
      <c r="M1265" s="32">
        <f>IF(B1265="","",IF(AND('Mortgage Calculator'!$D$21/'Mortgage Calculator'!$D$6&gt;0.8,E1265/'Mortgage Calculator'!$D$6&gt;0.78),ROUND('Mortgage Calculator'!$D$21*'Mortgage Calculator'!$D$15/12,2),0))</f>
        <v>0</v>
      </c>
      <c r="N1265" s="36">
        <f>IF(B1265="","",1-K1265/'Mortgage Calculator'!$D$6)</f>
        <v>0</v>
      </c>
    </row>
    <row r="1266" spans="2:14">
      <c r="B1266" s="30">
        <f>IF(B1265="","",IF(K1265&gt;0.005,B1265+1,""))</f>
        <v>0</v>
      </c>
      <c r="C1266" s="31">
        <f>IF(B1266="","",EDATE('Mortgage Calculator'!$D$10,B1266-1))</f>
        <v>0</v>
      </c>
      <c r="D1266" s="30">
        <f>IF(B1266="","",INT((B1266-1)/12)+1)</f>
        <v>0</v>
      </c>
      <c r="E1266" s="32">
        <f>IF(B1266="","",K1265)</f>
        <v>0</v>
      </c>
      <c r="F1266" s="32">
        <f>IF(B1266="","",IF(B1266&gt;='Mortgage Calculator'!$D$22,E1266+I1266,MIN('Mortgage Calculator'!$D$23,E1266+I1266)))</f>
        <v>0</v>
      </c>
      <c r="G1266" s="33"/>
      <c r="H1266" s="32">
        <f>IF(B1266="","",MAX(0,MIN('Mortgage Calculator'!$D$17+N(G1266),E1266+I1266-F1266)))</f>
        <v>0</v>
      </c>
      <c r="I1266" s="32">
        <f>IF(B1266="","",ROUND(E1266*'Mortgage Calculator'!$D$8/12,2))</f>
        <v>0</v>
      </c>
      <c r="J1266" s="32">
        <f>IF(B1266="","",F1266+H1266-I1266)</f>
        <v>0</v>
      </c>
      <c r="K1266" s="34">
        <f>IF(B1266="","",ROUND(E1266-J1266,2))</f>
        <v>0</v>
      </c>
      <c r="L1266" s="35">
        <f>IF(B1266="","",L1265+I1266)</f>
        <v>0</v>
      </c>
      <c r="M1266" s="32">
        <f>IF(B1266="","",IF(AND('Mortgage Calculator'!$D$21/'Mortgage Calculator'!$D$6&gt;0.8,E1266/'Mortgage Calculator'!$D$6&gt;0.78),ROUND('Mortgage Calculator'!$D$21*'Mortgage Calculator'!$D$15/12,2),0))</f>
        <v>0</v>
      </c>
      <c r="N1266" s="36">
        <f>IF(B1266="","",1-K1266/'Mortgage Calculator'!$D$6)</f>
        <v>0</v>
      </c>
    </row>
    <row r="1267" spans="2:14">
      <c r="B1267" s="30">
        <f>IF(B1266="","",IF(K1266&gt;0.005,B1266+1,""))</f>
        <v>0</v>
      </c>
      <c r="C1267" s="31">
        <f>IF(B1267="","",EDATE('Mortgage Calculator'!$D$10,B1267-1))</f>
        <v>0</v>
      </c>
      <c r="D1267" s="30">
        <f>IF(B1267="","",INT((B1267-1)/12)+1)</f>
        <v>0</v>
      </c>
      <c r="E1267" s="32">
        <f>IF(B1267="","",K1266)</f>
        <v>0</v>
      </c>
      <c r="F1267" s="32">
        <f>IF(B1267="","",IF(B1267&gt;='Mortgage Calculator'!$D$22,E1267+I1267,MIN('Mortgage Calculator'!$D$23,E1267+I1267)))</f>
        <v>0</v>
      </c>
      <c r="G1267" s="33"/>
      <c r="H1267" s="32">
        <f>IF(B1267="","",MAX(0,MIN('Mortgage Calculator'!$D$17+N(G1267),E1267+I1267-F1267)))</f>
        <v>0</v>
      </c>
      <c r="I1267" s="32">
        <f>IF(B1267="","",ROUND(E1267*'Mortgage Calculator'!$D$8/12,2))</f>
        <v>0</v>
      </c>
      <c r="J1267" s="32">
        <f>IF(B1267="","",F1267+H1267-I1267)</f>
        <v>0</v>
      </c>
      <c r="K1267" s="34">
        <f>IF(B1267="","",ROUND(E1267-J1267,2))</f>
        <v>0</v>
      </c>
      <c r="L1267" s="35">
        <f>IF(B1267="","",L1266+I1267)</f>
        <v>0</v>
      </c>
      <c r="M1267" s="32">
        <f>IF(B1267="","",IF(AND('Mortgage Calculator'!$D$21/'Mortgage Calculator'!$D$6&gt;0.8,E1267/'Mortgage Calculator'!$D$6&gt;0.78),ROUND('Mortgage Calculator'!$D$21*'Mortgage Calculator'!$D$15/12,2),0))</f>
        <v>0</v>
      </c>
      <c r="N1267" s="36">
        <f>IF(B1267="","",1-K1267/'Mortgage Calculator'!$D$6)</f>
        <v>0</v>
      </c>
    </row>
    <row r="1268" spans="2:14">
      <c r="B1268" s="30">
        <f>IF(B1267="","",IF(K1267&gt;0.005,B1267+1,""))</f>
        <v>0</v>
      </c>
      <c r="C1268" s="31">
        <f>IF(B1268="","",EDATE('Mortgage Calculator'!$D$10,B1268-1))</f>
        <v>0</v>
      </c>
      <c r="D1268" s="30">
        <f>IF(B1268="","",INT((B1268-1)/12)+1)</f>
        <v>0</v>
      </c>
      <c r="E1268" s="32">
        <f>IF(B1268="","",K1267)</f>
        <v>0</v>
      </c>
      <c r="F1268" s="32">
        <f>IF(B1268="","",IF(B1268&gt;='Mortgage Calculator'!$D$22,E1268+I1268,MIN('Mortgage Calculator'!$D$23,E1268+I1268)))</f>
        <v>0</v>
      </c>
      <c r="G1268" s="33"/>
      <c r="H1268" s="32">
        <f>IF(B1268="","",MAX(0,MIN('Mortgage Calculator'!$D$17+N(G1268),E1268+I1268-F1268)))</f>
        <v>0</v>
      </c>
      <c r="I1268" s="32">
        <f>IF(B1268="","",ROUND(E1268*'Mortgage Calculator'!$D$8/12,2))</f>
        <v>0</v>
      </c>
      <c r="J1268" s="32">
        <f>IF(B1268="","",F1268+H1268-I1268)</f>
        <v>0</v>
      </c>
      <c r="K1268" s="34">
        <f>IF(B1268="","",ROUND(E1268-J1268,2))</f>
        <v>0</v>
      </c>
      <c r="L1268" s="35">
        <f>IF(B1268="","",L1267+I1268)</f>
        <v>0</v>
      </c>
      <c r="M1268" s="32">
        <f>IF(B1268="","",IF(AND('Mortgage Calculator'!$D$21/'Mortgage Calculator'!$D$6&gt;0.8,E1268/'Mortgage Calculator'!$D$6&gt;0.78),ROUND('Mortgage Calculator'!$D$21*'Mortgage Calculator'!$D$15/12,2),0))</f>
        <v>0</v>
      </c>
      <c r="N1268" s="36">
        <f>IF(B1268="","",1-K1268/'Mortgage Calculator'!$D$6)</f>
        <v>0</v>
      </c>
    </row>
    <row r="1269" spans="2:14">
      <c r="B1269" s="30">
        <f>IF(B1268="","",IF(K1268&gt;0.005,B1268+1,""))</f>
        <v>0</v>
      </c>
      <c r="C1269" s="31">
        <f>IF(B1269="","",EDATE('Mortgage Calculator'!$D$10,B1269-1))</f>
        <v>0</v>
      </c>
      <c r="D1269" s="30">
        <f>IF(B1269="","",INT((B1269-1)/12)+1)</f>
        <v>0</v>
      </c>
      <c r="E1269" s="32">
        <f>IF(B1269="","",K1268)</f>
        <v>0</v>
      </c>
      <c r="F1269" s="32">
        <f>IF(B1269="","",IF(B1269&gt;='Mortgage Calculator'!$D$22,E1269+I1269,MIN('Mortgage Calculator'!$D$23,E1269+I1269)))</f>
        <v>0</v>
      </c>
      <c r="G1269" s="33"/>
      <c r="H1269" s="32">
        <f>IF(B1269="","",MAX(0,MIN('Mortgage Calculator'!$D$17+N(G1269),E1269+I1269-F1269)))</f>
        <v>0</v>
      </c>
      <c r="I1269" s="32">
        <f>IF(B1269="","",ROUND(E1269*'Mortgage Calculator'!$D$8/12,2))</f>
        <v>0</v>
      </c>
      <c r="J1269" s="32">
        <f>IF(B1269="","",F1269+H1269-I1269)</f>
        <v>0</v>
      </c>
      <c r="K1269" s="34">
        <f>IF(B1269="","",ROUND(E1269-J1269,2))</f>
        <v>0</v>
      </c>
      <c r="L1269" s="35">
        <f>IF(B1269="","",L1268+I1269)</f>
        <v>0</v>
      </c>
      <c r="M1269" s="32">
        <f>IF(B1269="","",IF(AND('Mortgage Calculator'!$D$21/'Mortgage Calculator'!$D$6&gt;0.8,E1269/'Mortgage Calculator'!$D$6&gt;0.78),ROUND('Mortgage Calculator'!$D$21*'Mortgage Calculator'!$D$15/12,2),0))</f>
        <v>0</v>
      </c>
      <c r="N1269" s="36">
        <f>IF(B1269="","",1-K1269/'Mortgage Calculator'!$D$6)</f>
        <v>0</v>
      </c>
    </row>
    <row r="1270" spans="2:14">
      <c r="B1270" s="30">
        <f>IF(B1269="","",IF(K1269&gt;0.005,B1269+1,""))</f>
        <v>0</v>
      </c>
      <c r="C1270" s="31">
        <f>IF(B1270="","",EDATE('Mortgage Calculator'!$D$10,B1270-1))</f>
        <v>0</v>
      </c>
      <c r="D1270" s="30">
        <f>IF(B1270="","",INT((B1270-1)/12)+1)</f>
        <v>0</v>
      </c>
      <c r="E1270" s="32">
        <f>IF(B1270="","",K1269)</f>
        <v>0</v>
      </c>
      <c r="F1270" s="32">
        <f>IF(B1270="","",IF(B1270&gt;='Mortgage Calculator'!$D$22,E1270+I1270,MIN('Mortgage Calculator'!$D$23,E1270+I1270)))</f>
        <v>0</v>
      </c>
      <c r="G1270" s="33"/>
      <c r="H1270" s="32">
        <f>IF(B1270="","",MAX(0,MIN('Mortgage Calculator'!$D$17+N(G1270),E1270+I1270-F1270)))</f>
        <v>0</v>
      </c>
      <c r="I1270" s="32">
        <f>IF(B1270="","",ROUND(E1270*'Mortgage Calculator'!$D$8/12,2))</f>
        <v>0</v>
      </c>
      <c r="J1270" s="32">
        <f>IF(B1270="","",F1270+H1270-I1270)</f>
        <v>0</v>
      </c>
      <c r="K1270" s="34">
        <f>IF(B1270="","",ROUND(E1270-J1270,2))</f>
        <v>0</v>
      </c>
      <c r="L1270" s="35">
        <f>IF(B1270="","",L1269+I1270)</f>
        <v>0</v>
      </c>
      <c r="M1270" s="32">
        <f>IF(B1270="","",IF(AND('Mortgage Calculator'!$D$21/'Mortgage Calculator'!$D$6&gt;0.8,E1270/'Mortgage Calculator'!$D$6&gt;0.78),ROUND('Mortgage Calculator'!$D$21*'Mortgage Calculator'!$D$15/12,2),0))</f>
        <v>0</v>
      </c>
      <c r="N1270" s="36">
        <f>IF(B1270="","",1-K1270/'Mortgage Calculator'!$D$6)</f>
        <v>0</v>
      </c>
    </row>
    <row r="1271" spans="2:14">
      <c r="B1271" s="30">
        <f>IF(B1270="","",IF(K1270&gt;0.005,B1270+1,""))</f>
        <v>0</v>
      </c>
      <c r="C1271" s="31">
        <f>IF(B1271="","",EDATE('Mortgage Calculator'!$D$10,B1271-1))</f>
        <v>0</v>
      </c>
      <c r="D1271" s="30">
        <f>IF(B1271="","",INT((B1271-1)/12)+1)</f>
        <v>0</v>
      </c>
      <c r="E1271" s="32">
        <f>IF(B1271="","",K1270)</f>
        <v>0</v>
      </c>
      <c r="F1271" s="32">
        <f>IF(B1271="","",IF(B1271&gt;='Mortgage Calculator'!$D$22,E1271+I1271,MIN('Mortgage Calculator'!$D$23,E1271+I1271)))</f>
        <v>0</v>
      </c>
      <c r="G1271" s="33"/>
      <c r="H1271" s="32">
        <f>IF(B1271="","",MAX(0,MIN('Mortgage Calculator'!$D$17+N(G1271),E1271+I1271-F1271)))</f>
        <v>0</v>
      </c>
      <c r="I1271" s="32">
        <f>IF(B1271="","",ROUND(E1271*'Mortgage Calculator'!$D$8/12,2))</f>
        <v>0</v>
      </c>
      <c r="J1271" s="32">
        <f>IF(B1271="","",F1271+H1271-I1271)</f>
        <v>0</v>
      </c>
      <c r="K1271" s="34">
        <f>IF(B1271="","",ROUND(E1271-J1271,2))</f>
        <v>0</v>
      </c>
      <c r="L1271" s="35">
        <f>IF(B1271="","",L1270+I1271)</f>
        <v>0</v>
      </c>
      <c r="M1271" s="32">
        <f>IF(B1271="","",IF(AND('Mortgage Calculator'!$D$21/'Mortgage Calculator'!$D$6&gt;0.8,E1271/'Mortgage Calculator'!$D$6&gt;0.78),ROUND('Mortgage Calculator'!$D$21*'Mortgage Calculator'!$D$15/12,2),0))</f>
        <v>0</v>
      </c>
      <c r="N1271" s="36">
        <f>IF(B1271="","",1-K1271/'Mortgage Calculator'!$D$6)</f>
        <v>0</v>
      </c>
    </row>
    <row r="1272" spans="2:14">
      <c r="B1272" s="30">
        <f>IF(B1271="","",IF(K1271&gt;0.005,B1271+1,""))</f>
        <v>0</v>
      </c>
      <c r="C1272" s="31">
        <f>IF(B1272="","",EDATE('Mortgage Calculator'!$D$10,B1272-1))</f>
        <v>0</v>
      </c>
      <c r="D1272" s="30">
        <f>IF(B1272="","",INT((B1272-1)/12)+1)</f>
        <v>0</v>
      </c>
      <c r="E1272" s="32">
        <f>IF(B1272="","",K1271)</f>
        <v>0</v>
      </c>
      <c r="F1272" s="32">
        <f>IF(B1272="","",IF(B1272&gt;='Mortgage Calculator'!$D$22,E1272+I1272,MIN('Mortgage Calculator'!$D$23,E1272+I1272)))</f>
        <v>0</v>
      </c>
      <c r="G1272" s="33"/>
      <c r="H1272" s="32">
        <f>IF(B1272="","",MAX(0,MIN('Mortgage Calculator'!$D$17+N(G1272),E1272+I1272-F1272)))</f>
        <v>0</v>
      </c>
      <c r="I1272" s="32">
        <f>IF(B1272="","",ROUND(E1272*'Mortgage Calculator'!$D$8/12,2))</f>
        <v>0</v>
      </c>
      <c r="J1272" s="32">
        <f>IF(B1272="","",F1272+H1272-I1272)</f>
        <v>0</v>
      </c>
      <c r="K1272" s="34">
        <f>IF(B1272="","",ROUND(E1272-J1272,2))</f>
        <v>0</v>
      </c>
      <c r="L1272" s="35">
        <f>IF(B1272="","",L1271+I1272)</f>
        <v>0</v>
      </c>
      <c r="M1272" s="32">
        <f>IF(B1272="","",IF(AND('Mortgage Calculator'!$D$21/'Mortgage Calculator'!$D$6&gt;0.8,E1272/'Mortgage Calculator'!$D$6&gt;0.78),ROUND('Mortgage Calculator'!$D$21*'Mortgage Calculator'!$D$15/12,2),0))</f>
        <v>0</v>
      </c>
      <c r="N1272" s="36">
        <f>IF(B1272="","",1-K1272/'Mortgage Calculator'!$D$6)</f>
        <v>0</v>
      </c>
    </row>
    <row r="1273" spans="2:14">
      <c r="B1273" s="30">
        <f>IF(B1272="","",IF(K1272&gt;0.005,B1272+1,""))</f>
        <v>0</v>
      </c>
      <c r="C1273" s="31">
        <f>IF(B1273="","",EDATE('Mortgage Calculator'!$D$10,B1273-1))</f>
        <v>0</v>
      </c>
      <c r="D1273" s="30">
        <f>IF(B1273="","",INT((B1273-1)/12)+1)</f>
        <v>0</v>
      </c>
      <c r="E1273" s="32">
        <f>IF(B1273="","",K1272)</f>
        <v>0</v>
      </c>
      <c r="F1273" s="32">
        <f>IF(B1273="","",IF(B1273&gt;='Mortgage Calculator'!$D$22,E1273+I1273,MIN('Mortgage Calculator'!$D$23,E1273+I1273)))</f>
        <v>0</v>
      </c>
      <c r="G1273" s="33"/>
      <c r="H1273" s="32">
        <f>IF(B1273="","",MAX(0,MIN('Mortgage Calculator'!$D$17+N(G1273),E1273+I1273-F1273)))</f>
        <v>0</v>
      </c>
      <c r="I1273" s="32">
        <f>IF(B1273="","",ROUND(E1273*'Mortgage Calculator'!$D$8/12,2))</f>
        <v>0</v>
      </c>
      <c r="J1273" s="32">
        <f>IF(B1273="","",F1273+H1273-I1273)</f>
        <v>0</v>
      </c>
      <c r="K1273" s="34">
        <f>IF(B1273="","",ROUND(E1273-J1273,2))</f>
        <v>0</v>
      </c>
      <c r="L1273" s="35">
        <f>IF(B1273="","",L1272+I1273)</f>
        <v>0</v>
      </c>
      <c r="M1273" s="32">
        <f>IF(B1273="","",IF(AND('Mortgage Calculator'!$D$21/'Mortgage Calculator'!$D$6&gt;0.8,E1273/'Mortgage Calculator'!$D$6&gt;0.78),ROUND('Mortgage Calculator'!$D$21*'Mortgage Calculator'!$D$15/12,2),0))</f>
        <v>0</v>
      </c>
      <c r="N1273" s="36">
        <f>IF(B1273="","",1-K1273/'Mortgage Calculator'!$D$6)</f>
        <v>0</v>
      </c>
    </row>
    <row r="1274" spans="2:14">
      <c r="B1274" s="30">
        <f>IF(B1273="","",IF(K1273&gt;0.005,B1273+1,""))</f>
        <v>0</v>
      </c>
      <c r="C1274" s="31">
        <f>IF(B1274="","",EDATE('Mortgage Calculator'!$D$10,B1274-1))</f>
        <v>0</v>
      </c>
      <c r="D1274" s="30">
        <f>IF(B1274="","",INT((B1274-1)/12)+1)</f>
        <v>0</v>
      </c>
      <c r="E1274" s="32">
        <f>IF(B1274="","",K1273)</f>
        <v>0</v>
      </c>
      <c r="F1274" s="32">
        <f>IF(B1274="","",IF(B1274&gt;='Mortgage Calculator'!$D$22,E1274+I1274,MIN('Mortgage Calculator'!$D$23,E1274+I1274)))</f>
        <v>0</v>
      </c>
      <c r="G1274" s="33"/>
      <c r="H1274" s="32">
        <f>IF(B1274="","",MAX(0,MIN('Mortgage Calculator'!$D$17+N(G1274),E1274+I1274-F1274)))</f>
        <v>0</v>
      </c>
      <c r="I1274" s="32">
        <f>IF(B1274="","",ROUND(E1274*'Mortgage Calculator'!$D$8/12,2))</f>
        <v>0</v>
      </c>
      <c r="J1274" s="32">
        <f>IF(B1274="","",F1274+H1274-I1274)</f>
        <v>0</v>
      </c>
      <c r="K1274" s="34">
        <f>IF(B1274="","",ROUND(E1274-J1274,2))</f>
        <v>0</v>
      </c>
      <c r="L1274" s="35">
        <f>IF(B1274="","",L1273+I1274)</f>
        <v>0</v>
      </c>
      <c r="M1274" s="32">
        <f>IF(B1274="","",IF(AND('Mortgage Calculator'!$D$21/'Mortgage Calculator'!$D$6&gt;0.8,E1274/'Mortgage Calculator'!$D$6&gt;0.78),ROUND('Mortgage Calculator'!$D$21*'Mortgage Calculator'!$D$15/12,2),0))</f>
        <v>0</v>
      </c>
      <c r="N1274" s="36">
        <f>IF(B1274="","",1-K1274/'Mortgage Calculator'!$D$6)</f>
        <v>0</v>
      </c>
    </row>
    <row r="1275" spans="2:14">
      <c r="B1275" s="30">
        <f>IF(B1274="","",IF(K1274&gt;0.005,B1274+1,""))</f>
        <v>0</v>
      </c>
      <c r="C1275" s="31">
        <f>IF(B1275="","",EDATE('Mortgage Calculator'!$D$10,B1275-1))</f>
        <v>0</v>
      </c>
      <c r="D1275" s="30">
        <f>IF(B1275="","",INT((B1275-1)/12)+1)</f>
        <v>0</v>
      </c>
      <c r="E1275" s="32">
        <f>IF(B1275="","",K1274)</f>
        <v>0</v>
      </c>
      <c r="F1275" s="32">
        <f>IF(B1275="","",IF(B1275&gt;='Mortgage Calculator'!$D$22,E1275+I1275,MIN('Mortgage Calculator'!$D$23,E1275+I1275)))</f>
        <v>0</v>
      </c>
      <c r="G1275" s="33"/>
      <c r="H1275" s="32">
        <f>IF(B1275="","",MAX(0,MIN('Mortgage Calculator'!$D$17+N(G1275),E1275+I1275-F1275)))</f>
        <v>0</v>
      </c>
      <c r="I1275" s="32">
        <f>IF(B1275="","",ROUND(E1275*'Mortgage Calculator'!$D$8/12,2))</f>
        <v>0</v>
      </c>
      <c r="J1275" s="32">
        <f>IF(B1275="","",F1275+H1275-I1275)</f>
        <v>0</v>
      </c>
      <c r="K1275" s="34">
        <f>IF(B1275="","",ROUND(E1275-J1275,2))</f>
        <v>0</v>
      </c>
      <c r="L1275" s="35">
        <f>IF(B1275="","",L1274+I1275)</f>
        <v>0</v>
      </c>
      <c r="M1275" s="32">
        <f>IF(B1275="","",IF(AND('Mortgage Calculator'!$D$21/'Mortgage Calculator'!$D$6&gt;0.8,E1275/'Mortgage Calculator'!$D$6&gt;0.78),ROUND('Mortgage Calculator'!$D$21*'Mortgage Calculator'!$D$15/12,2),0))</f>
        <v>0</v>
      </c>
      <c r="N1275" s="36">
        <f>IF(B1275="","",1-K1275/'Mortgage Calculator'!$D$6)</f>
        <v>0</v>
      </c>
    </row>
    <row r="1276" spans="2:14">
      <c r="B1276" s="30">
        <f>IF(B1275="","",IF(K1275&gt;0.005,B1275+1,""))</f>
        <v>0</v>
      </c>
      <c r="C1276" s="31">
        <f>IF(B1276="","",EDATE('Mortgage Calculator'!$D$10,B1276-1))</f>
        <v>0</v>
      </c>
      <c r="D1276" s="30">
        <f>IF(B1276="","",INT((B1276-1)/12)+1)</f>
        <v>0</v>
      </c>
      <c r="E1276" s="32">
        <f>IF(B1276="","",K1275)</f>
        <v>0</v>
      </c>
      <c r="F1276" s="32">
        <f>IF(B1276="","",IF(B1276&gt;='Mortgage Calculator'!$D$22,E1276+I1276,MIN('Mortgage Calculator'!$D$23,E1276+I1276)))</f>
        <v>0</v>
      </c>
      <c r="G1276" s="33"/>
      <c r="H1276" s="32">
        <f>IF(B1276="","",MAX(0,MIN('Mortgage Calculator'!$D$17+N(G1276),E1276+I1276-F1276)))</f>
        <v>0</v>
      </c>
      <c r="I1276" s="32">
        <f>IF(B1276="","",ROUND(E1276*'Mortgage Calculator'!$D$8/12,2))</f>
        <v>0</v>
      </c>
      <c r="J1276" s="32">
        <f>IF(B1276="","",F1276+H1276-I1276)</f>
        <v>0</v>
      </c>
      <c r="K1276" s="34">
        <f>IF(B1276="","",ROUND(E1276-J1276,2))</f>
        <v>0</v>
      </c>
      <c r="L1276" s="35">
        <f>IF(B1276="","",L1275+I1276)</f>
        <v>0</v>
      </c>
      <c r="M1276" s="32">
        <f>IF(B1276="","",IF(AND('Mortgage Calculator'!$D$21/'Mortgage Calculator'!$D$6&gt;0.8,E1276/'Mortgage Calculator'!$D$6&gt;0.78),ROUND('Mortgage Calculator'!$D$21*'Mortgage Calculator'!$D$15/12,2),0))</f>
        <v>0</v>
      </c>
      <c r="N1276" s="36">
        <f>IF(B1276="","",1-K1276/'Mortgage Calculator'!$D$6)</f>
        <v>0</v>
      </c>
    </row>
    <row r="1277" spans="2:14">
      <c r="B1277" s="30">
        <f>IF(B1276="","",IF(K1276&gt;0.005,B1276+1,""))</f>
        <v>0</v>
      </c>
      <c r="C1277" s="31">
        <f>IF(B1277="","",EDATE('Mortgage Calculator'!$D$10,B1277-1))</f>
        <v>0</v>
      </c>
      <c r="D1277" s="30">
        <f>IF(B1277="","",INT((B1277-1)/12)+1)</f>
        <v>0</v>
      </c>
      <c r="E1277" s="32">
        <f>IF(B1277="","",K1276)</f>
        <v>0</v>
      </c>
      <c r="F1277" s="32">
        <f>IF(B1277="","",IF(B1277&gt;='Mortgage Calculator'!$D$22,E1277+I1277,MIN('Mortgage Calculator'!$D$23,E1277+I1277)))</f>
        <v>0</v>
      </c>
      <c r="G1277" s="33"/>
      <c r="H1277" s="32">
        <f>IF(B1277="","",MAX(0,MIN('Mortgage Calculator'!$D$17+N(G1277),E1277+I1277-F1277)))</f>
        <v>0</v>
      </c>
      <c r="I1277" s="32">
        <f>IF(B1277="","",ROUND(E1277*'Mortgage Calculator'!$D$8/12,2))</f>
        <v>0</v>
      </c>
      <c r="J1277" s="32">
        <f>IF(B1277="","",F1277+H1277-I1277)</f>
        <v>0</v>
      </c>
      <c r="K1277" s="34">
        <f>IF(B1277="","",ROUND(E1277-J1277,2))</f>
        <v>0</v>
      </c>
      <c r="L1277" s="35">
        <f>IF(B1277="","",L1276+I1277)</f>
        <v>0</v>
      </c>
      <c r="M1277" s="32">
        <f>IF(B1277="","",IF(AND('Mortgage Calculator'!$D$21/'Mortgage Calculator'!$D$6&gt;0.8,E1277/'Mortgage Calculator'!$D$6&gt;0.78),ROUND('Mortgage Calculator'!$D$21*'Mortgage Calculator'!$D$15/12,2),0))</f>
        <v>0</v>
      </c>
      <c r="N1277" s="36">
        <f>IF(B1277="","",1-K1277/'Mortgage Calculator'!$D$6)</f>
        <v>0</v>
      </c>
    </row>
    <row r="1278" spans="2:14">
      <c r="B1278" s="30">
        <f>IF(B1277="","",IF(K1277&gt;0.005,B1277+1,""))</f>
        <v>0</v>
      </c>
      <c r="C1278" s="31">
        <f>IF(B1278="","",EDATE('Mortgage Calculator'!$D$10,B1278-1))</f>
        <v>0</v>
      </c>
      <c r="D1278" s="30">
        <f>IF(B1278="","",INT((B1278-1)/12)+1)</f>
        <v>0</v>
      </c>
      <c r="E1278" s="32">
        <f>IF(B1278="","",K1277)</f>
        <v>0</v>
      </c>
      <c r="F1278" s="32">
        <f>IF(B1278="","",IF(B1278&gt;='Mortgage Calculator'!$D$22,E1278+I1278,MIN('Mortgage Calculator'!$D$23,E1278+I1278)))</f>
        <v>0</v>
      </c>
      <c r="G1278" s="33"/>
      <c r="H1278" s="32">
        <f>IF(B1278="","",MAX(0,MIN('Mortgage Calculator'!$D$17+N(G1278),E1278+I1278-F1278)))</f>
        <v>0</v>
      </c>
      <c r="I1278" s="32">
        <f>IF(B1278="","",ROUND(E1278*'Mortgage Calculator'!$D$8/12,2))</f>
        <v>0</v>
      </c>
      <c r="J1278" s="32">
        <f>IF(B1278="","",F1278+H1278-I1278)</f>
        <v>0</v>
      </c>
      <c r="K1278" s="34">
        <f>IF(B1278="","",ROUND(E1278-J1278,2))</f>
        <v>0</v>
      </c>
      <c r="L1278" s="35">
        <f>IF(B1278="","",L1277+I1278)</f>
        <v>0</v>
      </c>
      <c r="M1278" s="32">
        <f>IF(B1278="","",IF(AND('Mortgage Calculator'!$D$21/'Mortgage Calculator'!$D$6&gt;0.8,E1278/'Mortgage Calculator'!$D$6&gt;0.78),ROUND('Mortgage Calculator'!$D$21*'Mortgage Calculator'!$D$15/12,2),0))</f>
        <v>0</v>
      </c>
      <c r="N1278" s="36">
        <f>IF(B1278="","",1-K1278/'Mortgage Calculator'!$D$6)</f>
        <v>0</v>
      </c>
    </row>
    <row r="1279" spans="2:14">
      <c r="B1279" s="30">
        <f>IF(B1278="","",IF(K1278&gt;0.005,B1278+1,""))</f>
        <v>0</v>
      </c>
      <c r="C1279" s="31">
        <f>IF(B1279="","",EDATE('Mortgage Calculator'!$D$10,B1279-1))</f>
        <v>0</v>
      </c>
      <c r="D1279" s="30">
        <f>IF(B1279="","",INT((B1279-1)/12)+1)</f>
        <v>0</v>
      </c>
      <c r="E1279" s="32">
        <f>IF(B1279="","",K1278)</f>
        <v>0</v>
      </c>
      <c r="F1279" s="32">
        <f>IF(B1279="","",IF(B1279&gt;='Mortgage Calculator'!$D$22,E1279+I1279,MIN('Mortgage Calculator'!$D$23,E1279+I1279)))</f>
        <v>0</v>
      </c>
      <c r="G1279" s="33"/>
      <c r="H1279" s="32">
        <f>IF(B1279="","",MAX(0,MIN('Mortgage Calculator'!$D$17+N(G1279),E1279+I1279-F1279)))</f>
        <v>0</v>
      </c>
      <c r="I1279" s="32">
        <f>IF(B1279="","",ROUND(E1279*'Mortgage Calculator'!$D$8/12,2))</f>
        <v>0</v>
      </c>
      <c r="J1279" s="32">
        <f>IF(B1279="","",F1279+H1279-I1279)</f>
        <v>0</v>
      </c>
      <c r="K1279" s="34">
        <f>IF(B1279="","",ROUND(E1279-J1279,2))</f>
        <v>0</v>
      </c>
      <c r="L1279" s="35">
        <f>IF(B1279="","",L1278+I1279)</f>
        <v>0</v>
      </c>
      <c r="M1279" s="32">
        <f>IF(B1279="","",IF(AND('Mortgage Calculator'!$D$21/'Mortgage Calculator'!$D$6&gt;0.8,E1279/'Mortgage Calculator'!$D$6&gt;0.78),ROUND('Mortgage Calculator'!$D$21*'Mortgage Calculator'!$D$15/12,2),0))</f>
        <v>0</v>
      </c>
      <c r="N1279" s="36">
        <f>IF(B1279="","",1-K1279/'Mortgage Calculator'!$D$6)</f>
        <v>0</v>
      </c>
    </row>
    <row r="1280" spans="2:14">
      <c r="B1280" s="30">
        <f>IF(B1279="","",IF(K1279&gt;0.005,B1279+1,""))</f>
        <v>0</v>
      </c>
      <c r="C1280" s="31">
        <f>IF(B1280="","",EDATE('Mortgage Calculator'!$D$10,B1280-1))</f>
        <v>0</v>
      </c>
      <c r="D1280" s="30">
        <f>IF(B1280="","",INT((B1280-1)/12)+1)</f>
        <v>0</v>
      </c>
      <c r="E1280" s="32">
        <f>IF(B1280="","",K1279)</f>
        <v>0</v>
      </c>
      <c r="F1280" s="32">
        <f>IF(B1280="","",IF(B1280&gt;='Mortgage Calculator'!$D$22,E1280+I1280,MIN('Mortgage Calculator'!$D$23,E1280+I1280)))</f>
        <v>0</v>
      </c>
      <c r="G1280" s="33"/>
      <c r="H1280" s="32">
        <f>IF(B1280="","",MAX(0,MIN('Mortgage Calculator'!$D$17+N(G1280),E1280+I1280-F1280)))</f>
        <v>0</v>
      </c>
      <c r="I1280" s="32">
        <f>IF(B1280="","",ROUND(E1280*'Mortgage Calculator'!$D$8/12,2))</f>
        <v>0</v>
      </c>
      <c r="J1280" s="32">
        <f>IF(B1280="","",F1280+H1280-I1280)</f>
        <v>0</v>
      </c>
      <c r="K1280" s="34">
        <f>IF(B1280="","",ROUND(E1280-J1280,2))</f>
        <v>0</v>
      </c>
      <c r="L1280" s="35">
        <f>IF(B1280="","",L1279+I1280)</f>
        <v>0</v>
      </c>
      <c r="M1280" s="32">
        <f>IF(B1280="","",IF(AND('Mortgage Calculator'!$D$21/'Mortgage Calculator'!$D$6&gt;0.8,E1280/'Mortgage Calculator'!$D$6&gt;0.78),ROUND('Mortgage Calculator'!$D$21*'Mortgage Calculator'!$D$15/12,2),0))</f>
        <v>0</v>
      </c>
      <c r="N1280" s="36">
        <f>IF(B1280="","",1-K1280/'Mortgage Calculator'!$D$6)</f>
        <v>0</v>
      </c>
    </row>
    <row r="1281" spans="2:14">
      <c r="B1281" s="30">
        <f>IF(B1280="","",IF(K1280&gt;0.005,B1280+1,""))</f>
        <v>0</v>
      </c>
      <c r="C1281" s="31">
        <f>IF(B1281="","",EDATE('Mortgage Calculator'!$D$10,B1281-1))</f>
        <v>0</v>
      </c>
      <c r="D1281" s="30">
        <f>IF(B1281="","",INT((B1281-1)/12)+1)</f>
        <v>0</v>
      </c>
      <c r="E1281" s="32">
        <f>IF(B1281="","",K1280)</f>
        <v>0</v>
      </c>
      <c r="F1281" s="32">
        <f>IF(B1281="","",IF(B1281&gt;='Mortgage Calculator'!$D$22,E1281+I1281,MIN('Mortgage Calculator'!$D$23,E1281+I1281)))</f>
        <v>0</v>
      </c>
      <c r="G1281" s="33"/>
      <c r="H1281" s="32">
        <f>IF(B1281="","",MAX(0,MIN('Mortgage Calculator'!$D$17+N(G1281),E1281+I1281-F1281)))</f>
        <v>0</v>
      </c>
      <c r="I1281" s="32">
        <f>IF(B1281="","",ROUND(E1281*'Mortgage Calculator'!$D$8/12,2))</f>
        <v>0</v>
      </c>
      <c r="J1281" s="32">
        <f>IF(B1281="","",F1281+H1281-I1281)</f>
        <v>0</v>
      </c>
      <c r="K1281" s="34">
        <f>IF(B1281="","",ROUND(E1281-J1281,2))</f>
        <v>0</v>
      </c>
      <c r="L1281" s="35">
        <f>IF(B1281="","",L1280+I1281)</f>
        <v>0</v>
      </c>
      <c r="M1281" s="32">
        <f>IF(B1281="","",IF(AND('Mortgage Calculator'!$D$21/'Mortgage Calculator'!$D$6&gt;0.8,E1281/'Mortgage Calculator'!$D$6&gt;0.78),ROUND('Mortgage Calculator'!$D$21*'Mortgage Calculator'!$D$15/12,2),0))</f>
        <v>0</v>
      </c>
      <c r="N1281" s="36">
        <f>IF(B1281="","",1-K1281/'Mortgage Calculator'!$D$6)</f>
        <v>0</v>
      </c>
    </row>
    <row r="1282" spans="2:14">
      <c r="B1282" s="30">
        <f>IF(B1281="","",IF(K1281&gt;0.005,B1281+1,""))</f>
        <v>0</v>
      </c>
      <c r="C1282" s="31">
        <f>IF(B1282="","",EDATE('Mortgage Calculator'!$D$10,B1282-1))</f>
        <v>0</v>
      </c>
      <c r="D1282" s="30">
        <f>IF(B1282="","",INT((B1282-1)/12)+1)</f>
        <v>0</v>
      </c>
      <c r="E1282" s="32">
        <f>IF(B1282="","",K1281)</f>
        <v>0</v>
      </c>
      <c r="F1282" s="32">
        <f>IF(B1282="","",IF(B1282&gt;='Mortgage Calculator'!$D$22,E1282+I1282,MIN('Mortgage Calculator'!$D$23,E1282+I1282)))</f>
        <v>0</v>
      </c>
      <c r="G1282" s="33"/>
      <c r="H1282" s="32">
        <f>IF(B1282="","",MAX(0,MIN('Mortgage Calculator'!$D$17+N(G1282),E1282+I1282-F1282)))</f>
        <v>0</v>
      </c>
      <c r="I1282" s="32">
        <f>IF(B1282="","",ROUND(E1282*'Mortgage Calculator'!$D$8/12,2))</f>
        <v>0</v>
      </c>
      <c r="J1282" s="32">
        <f>IF(B1282="","",F1282+H1282-I1282)</f>
        <v>0</v>
      </c>
      <c r="K1282" s="34">
        <f>IF(B1282="","",ROUND(E1282-J1282,2))</f>
        <v>0</v>
      </c>
      <c r="L1282" s="35">
        <f>IF(B1282="","",L1281+I1282)</f>
        <v>0</v>
      </c>
      <c r="M1282" s="32">
        <f>IF(B1282="","",IF(AND('Mortgage Calculator'!$D$21/'Mortgage Calculator'!$D$6&gt;0.8,E1282/'Mortgage Calculator'!$D$6&gt;0.78),ROUND('Mortgage Calculator'!$D$21*'Mortgage Calculator'!$D$15/12,2),0))</f>
        <v>0</v>
      </c>
      <c r="N1282" s="36">
        <f>IF(B1282="","",1-K1282/'Mortgage Calculator'!$D$6)</f>
        <v>0</v>
      </c>
    </row>
    <row r="1283" spans="2:14">
      <c r="B1283" s="30">
        <f>IF(B1282="","",IF(K1282&gt;0.005,B1282+1,""))</f>
        <v>0</v>
      </c>
      <c r="C1283" s="31">
        <f>IF(B1283="","",EDATE('Mortgage Calculator'!$D$10,B1283-1))</f>
        <v>0</v>
      </c>
      <c r="D1283" s="30">
        <f>IF(B1283="","",INT((B1283-1)/12)+1)</f>
        <v>0</v>
      </c>
      <c r="E1283" s="32">
        <f>IF(B1283="","",K1282)</f>
        <v>0</v>
      </c>
      <c r="F1283" s="32">
        <f>IF(B1283="","",IF(B1283&gt;='Mortgage Calculator'!$D$22,E1283+I1283,MIN('Mortgage Calculator'!$D$23,E1283+I1283)))</f>
        <v>0</v>
      </c>
      <c r="G1283" s="33"/>
      <c r="H1283" s="32">
        <f>IF(B1283="","",MAX(0,MIN('Mortgage Calculator'!$D$17+N(G1283),E1283+I1283-F1283)))</f>
        <v>0</v>
      </c>
      <c r="I1283" s="32">
        <f>IF(B1283="","",ROUND(E1283*'Mortgage Calculator'!$D$8/12,2))</f>
        <v>0</v>
      </c>
      <c r="J1283" s="32">
        <f>IF(B1283="","",F1283+H1283-I1283)</f>
        <v>0</v>
      </c>
      <c r="K1283" s="34">
        <f>IF(B1283="","",ROUND(E1283-J1283,2))</f>
        <v>0</v>
      </c>
      <c r="L1283" s="35">
        <f>IF(B1283="","",L1282+I1283)</f>
        <v>0</v>
      </c>
      <c r="M1283" s="32">
        <f>IF(B1283="","",IF(AND('Mortgage Calculator'!$D$21/'Mortgage Calculator'!$D$6&gt;0.8,E1283/'Mortgage Calculator'!$D$6&gt;0.78),ROUND('Mortgage Calculator'!$D$21*'Mortgage Calculator'!$D$15/12,2),0))</f>
        <v>0</v>
      </c>
      <c r="N1283" s="36">
        <f>IF(B1283="","",1-K1283/'Mortgage Calculator'!$D$6)</f>
        <v>0</v>
      </c>
    </row>
    <row r="1284" spans="2:14">
      <c r="B1284" s="30">
        <f>IF(B1283="","",IF(K1283&gt;0.005,B1283+1,""))</f>
        <v>0</v>
      </c>
      <c r="C1284" s="31">
        <f>IF(B1284="","",EDATE('Mortgage Calculator'!$D$10,B1284-1))</f>
        <v>0</v>
      </c>
      <c r="D1284" s="30">
        <f>IF(B1284="","",INT((B1284-1)/12)+1)</f>
        <v>0</v>
      </c>
      <c r="E1284" s="32">
        <f>IF(B1284="","",K1283)</f>
        <v>0</v>
      </c>
      <c r="F1284" s="32">
        <f>IF(B1284="","",IF(B1284&gt;='Mortgage Calculator'!$D$22,E1284+I1284,MIN('Mortgage Calculator'!$D$23,E1284+I1284)))</f>
        <v>0</v>
      </c>
      <c r="G1284" s="33"/>
      <c r="H1284" s="32">
        <f>IF(B1284="","",MAX(0,MIN('Mortgage Calculator'!$D$17+N(G1284),E1284+I1284-F1284)))</f>
        <v>0</v>
      </c>
      <c r="I1284" s="32">
        <f>IF(B1284="","",ROUND(E1284*'Mortgage Calculator'!$D$8/12,2))</f>
        <v>0</v>
      </c>
      <c r="J1284" s="32">
        <f>IF(B1284="","",F1284+H1284-I1284)</f>
        <v>0</v>
      </c>
      <c r="K1284" s="34">
        <f>IF(B1284="","",ROUND(E1284-J1284,2))</f>
        <v>0</v>
      </c>
      <c r="L1284" s="35">
        <f>IF(B1284="","",L1283+I1284)</f>
        <v>0</v>
      </c>
      <c r="M1284" s="32">
        <f>IF(B1284="","",IF(AND('Mortgage Calculator'!$D$21/'Mortgage Calculator'!$D$6&gt;0.8,E1284/'Mortgage Calculator'!$D$6&gt;0.78),ROUND('Mortgage Calculator'!$D$21*'Mortgage Calculator'!$D$15/12,2),0))</f>
        <v>0</v>
      </c>
      <c r="N1284" s="36">
        <f>IF(B1284="","",1-K1284/'Mortgage Calculator'!$D$6)</f>
        <v>0</v>
      </c>
    </row>
    <row r="1285" spans="2:14">
      <c r="B1285" s="30">
        <f>IF(B1284="","",IF(K1284&gt;0.005,B1284+1,""))</f>
        <v>0</v>
      </c>
      <c r="C1285" s="31">
        <f>IF(B1285="","",EDATE('Mortgage Calculator'!$D$10,B1285-1))</f>
        <v>0</v>
      </c>
      <c r="D1285" s="30">
        <f>IF(B1285="","",INT((B1285-1)/12)+1)</f>
        <v>0</v>
      </c>
      <c r="E1285" s="32">
        <f>IF(B1285="","",K1284)</f>
        <v>0</v>
      </c>
      <c r="F1285" s="32">
        <f>IF(B1285="","",IF(B1285&gt;='Mortgage Calculator'!$D$22,E1285+I1285,MIN('Mortgage Calculator'!$D$23,E1285+I1285)))</f>
        <v>0</v>
      </c>
      <c r="G1285" s="33"/>
      <c r="H1285" s="32">
        <f>IF(B1285="","",MAX(0,MIN('Mortgage Calculator'!$D$17+N(G1285),E1285+I1285-F1285)))</f>
        <v>0</v>
      </c>
      <c r="I1285" s="32">
        <f>IF(B1285="","",ROUND(E1285*'Mortgage Calculator'!$D$8/12,2))</f>
        <v>0</v>
      </c>
      <c r="J1285" s="32">
        <f>IF(B1285="","",F1285+H1285-I1285)</f>
        <v>0</v>
      </c>
      <c r="K1285" s="34">
        <f>IF(B1285="","",ROUND(E1285-J1285,2))</f>
        <v>0</v>
      </c>
      <c r="L1285" s="35">
        <f>IF(B1285="","",L1284+I1285)</f>
        <v>0</v>
      </c>
      <c r="M1285" s="32">
        <f>IF(B1285="","",IF(AND('Mortgage Calculator'!$D$21/'Mortgage Calculator'!$D$6&gt;0.8,E1285/'Mortgage Calculator'!$D$6&gt;0.78),ROUND('Mortgage Calculator'!$D$21*'Mortgage Calculator'!$D$15/12,2),0))</f>
        <v>0</v>
      </c>
      <c r="N1285" s="36">
        <f>IF(B1285="","",1-K1285/'Mortgage Calculator'!$D$6)</f>
        <v>0</v>
      </c>
    </row>
    <row r="1286" spans="2:14">
      <c r="B1286" s="30">
        <f>IF(B1285="","",IF(K1285&gt;0.005,B1285+1,""))</f>
        <v>0</v>
      </c>
      <c r="C1286" s="31">
        <f>IF(B1286="","",EDATE('Mortgage Calculator'!$D$10,B1286-1))</f>
        <v>0</v>
      </c>
      <c r="D1286" s="30">
        <f>IF(B1286="","",INT((B1286-1)/12)+1)</f>
        <v>0</v>
      </c>
      <c r="E1286" s="32">
        <f>IF(B1286="","",K1285)</f>
        <v>0</v>
      </c>
      <c r="F1286" s="32">
        <f>IF(B1286="","",IF(B1286&gt;='Mortgage Calculator'!$D$22,E1286+I1286,MIN('Mortgage Calculator'!$D$23,E1286+I1286)))</f>
        <v>0</v>
      </c>
      <c r="G1286" s="33"/>
      <c r="H1286" s="32">
        <f>IF(B1286="","",MAX(0,MIN('Mortgage Calculator'!$D$17+N(G1286),E1286+I1286-F1286)))</f>
        <v>0</v>
      </c>
      <c r="I1286" s="32">
        <f>IF(B1286="","",ROUND(E1286*'Mortgage Calculator'!$D$8/12,2))</f>
        <v>0</v>
      </c>
      <c r="J1286" s="32">
        <f>IF(B1286="","",F1286+H1286-I1286)</f>
        <v>0</v>
      </c>
      <c r="K1286" s="34">
        <f>IF(B1286="","",ROUND(E1286-J1286,2))</f>
        <v>0</v>
      </c>
      <c r="L1286" s="35">
        <f>IF(B1286="","",L1285+I1286)</f>
        <v>0</v>
      </c>
      <c r="M1286" s="32">
        <f>IF(B1286="","",IF(AND('Mortgage Calculator'!$D$21/'Mortgage Calculator'!$D$6&gt;0.8,E1286/'Mortgage Calculator'!$D$6&gt;0.78),ROUND('Mortgage Calculator'!$D$21*'Mortgage Calculator'!$D$15/12,2),0))</f>
        <v>0</v>
      </c>
      <c r="N1286" s="36">
        <f>IF(B1286="","",1-K1286/'Mortgage Calculator'!$D$6)</f>
        <v>0</v>
      </c>
    </row>
    <row r="1287" spans="2:14">
      <c r="B1287" s="30">
        <f>IF(B1286="","",IF(K1286&gt;0.005,B1286+1,""))</f>
        <v>0</v>
      </c>
      <c r="C1287" s="31">
        <f>IF(B1287="","",EDATE('Mortgage Calculator'!$D$10,B1287-1))</f>
        <v>0</v>
      </c>
      <c r="D1287" s="30">
        <f>IF(B1287="","",INT((B1287-1)/12)+1)</f>
        <v>0</v>
      </c>
      <c r="E1287" s="32">
        <f>IF(B1287="","",K1286)</f>
        <v>0</v>
      </c>
      <c r="F1287" s="32">
        <f>IF(B1287="","",IF(B1287&gt;='Mortgage Calculator'!$D$22,E1287+I1287,MIN('Mortgage Calculator'!$D$23,E1287+I1287)))</f>
        <v>0</v>
      </c>
      <c r="G1287" s="33"/>
      <c r="H1287" s="32">
        <f>IF(B1287="","",MAX(0,MIN('Mortgage Calculator'!$D$17+N(G1287),E1287+I1287-F1287)))</f>
        <v>0</v>
      </c>
      <c r="I1287" s="32">
        <f>IF(B1287="","",ROUND(E1287*'Mortgage Calculator'!$D$8/12,2))</f>
        <v>0</v>
      </c>
      <c r="J1287" s="32">
        <f>IF(B1287="","",F1287+H1287-I1287)</f>
        <v>0</v>
      </c>
      <c r="K1287" s="34">
        <f>IF(B1287="","",ROUND(E1287-J1287,2))</f>
        <v>0</v>
      </c>
      <c r="L1287" s="35">
        <f>IF(B1287="","",L1286+I1287)</f>
        <v>0</v>
      </c>
      <c r="M1287" s="32">
        <f>IF(B1287="","",IF(AND('Mortgage Calculator'!$D$21/'Mortgage Calculator'!$D$6&gt;0.8,E1287/'Mortgage Calculator'!$D$6&gt;0.78),ROUND('Mortgage Calculator'!$D$21*'Mortgage Calculator'!$D$15/12,2),0))</f>
        <v>0</v>
      </c>
      <c r="N1287" s="36">
        <f>IF(B1287="","",1-K1287/'Mortgage Calculator'!$D$6)</f>
        <v>0</v>
      </c>
    </row>
    <row r="1288" spans="2:14">
      <c r="B1288" s="30">
        <f>IF(B1287="","",IF(K1287&gt;0.005,B1287+1,""))</f>
        <v>0</v>
      </c>
      <c r="C1288" s="31">
        <f>IF(B1288="","",EDATE('Mortgage Calculator'!$D$10,B1288-1))</f>
        <v>0</v>
      </c>
      <c r="D1288" s="30">
        <f>IF(B1288="","",INT((B1288-1)/12)+1)</f>
        <v>0</v>
      </c>
      <c r="E1288" s="32">
        <f>IF(B1288="","",K1287)</f>
        <v>0</v>
      </c>
      <c r="F1288" s="32">
        <f>IF(B1288="","",IF(B1288&gt;='Mortgage Calculator'!$D$22,E1288+I1288,MIN('Mortgage Calculator'!$D$23,E1288+I1288)))</f>
        <v>0</v>
      </c>
      <c r="G1288" s="33"/>
      <c r="H1288" s="32">
        <f>IF(B1288="","",MAX(0,MIN('Mortgage Calculator'!$D$17+N(G1288),E1288+I1288-F1288)))</f>
        <v>0</v>
      </c>
      <c r="I1288" s="32">
        <f>IF(B1288="","",ROUND(E1288*'Mortgage Calculator'!$D$8/12,2))</f>
        <v>0</v>
      </c>
      <c r="J1288" s="32">
        <f>IF(B1288="","",F1288+H1288-I1288)</f>
        <v>0</v>
      </c>
      <c r="K1288" s="34">
        <f>IF(B1288="","",ROUND(E1288-J1288,2))</f>
        <v>0</v>
      </c>
      <c r="L1288" s="35">
        <f>IF(B1288="","",L1287+I1288)</f>
        <v>0</v>
      </c>
      <c r="M1288" s="32">
        <f>IF(B1288="","",IF(AND('Mortgage Calculator'!$D$21/'Mortgage Calculator'!$D$6&gt;0.8,E1288/'Mortgage Calculator'!$D$6&gt;0.78),ROUND('Mortgage Calculator'!$D$21*'Mortgage Calculator'!$D$15/12,2),0))</f>
        <v>0</v>
      </c>
      <c r="N1288" s="36">
        <f>IF(B1288="","",1-K1288/'Mortgage Calculator'!$D$6)</f>
        <v>0</v>
      </c>
    </row>
    <row r="1289" spans="2:14">
      <c r="B1289" s="30">
        <f>IF(B1288="","",IF(K1288&gt;0.005,B1288+1,""))</f>
        <v>0</v>
      </c>
      <c r="C1289" s="31">
        <f>IF(B1289="","",EDATE('Mortgage Calculator'!$D$10,B1289-1))</f>
        <v>0</v>
      </c>
      <c r="D1289" s="30">
        <f>IF(B1289="","",INT((B1289-1)/12)+1)</f>
        <v>0</v>
      </c>
      <c r="E1289" s="32">
        <f>IF(B1289="","",K1288)</f>
        <v>0</v>
      </c>
      <c r="F1289" s="32">
        <f>IF(B1289="","",IF(B1289&gt;='Mortgage Calculator'!$D$22,E1289+I1289,MIN('Mortgage Calculator'!$D$23,E1289+I1289)))</f>
        <v>0</v>
      </c>
      <c r="G1289" s="33"/>
      <c r="H1289" s="32">
        <f>IF(B1289="","",MAX(0,MIN('Mortgage Calculator'!$D$17+N(G1289),E1289+I1289-F1289)))</f>
        <v>0</v>
      </c>
      <c r="I1289" s="32">
        <f>IF(B1289="","",ROUND(E1289*'Mortgage Calculator'!$D$8/12,2))</f>
        <v>0</v>
      </c>
      <c r="J1289" s="32">
        <f>IF(B1289="","",F1289+H1289-I1289)</f>
        <v>0</v>
      </c>
      <c r="K1289" s="34">
        <f>IF(B1289="","",ROUND(E1289-J1289,2))</f>
        <v>0</v>
      </c>
      <c r="L1289" s="35">
        <f>IF(B1289="","",L1288+I1289)</f>
        <v>0</v>
      </c>
      <c r="M1289" s="32">
        <f>IF(B1289="","",IF(AND('Mortgage Calculator'!$D$21/'Mortgage Calculator'!$D$6&gt;0.8,E1289/'Mortgage Calculator'!$D$6&gt;0.78),ROUND('Mortgage Calculator'!$D$21*'Mortgage Calculator'!$D$15/12,2),0))</f>
        <v>0</v>
      </c>
      <c r="N1289" s="36">
        <f>IF(B1289="","",1-K1289/'Mortgage Calculator'!$D$6)</f>
        <v>0</v>
      </c>
    </row>
    <row r="1290" spans="2:14">
      <c r="B1290" s="30">
        <f>IF(B1289="","",IF(K1289&gt;0.005,B1289+1,""))</f>
        <v>0</v>
      </c>
      <c r="C1290" s="31">
        <f>IF(B1290="","",EDATE('Mortgage Calculator'!$D$10,B1290-1))</f>
        <v>0</v>
      </c>
      <c r="D1290" s="30">
        <f>IF(B1290="","",INT((B1290-1)/12)+1)</f>
        <v>0</v>
      </c>
      <c r="E1290" s="32">
        <f>IF(B1290="","",K1289)</f>
        <v>0</v>
      </c>
      <c r="F1290" s="32">
        <f>IF(B1290="","",IF(B1290&gt;='Mortgage Calculator'!$D$22,E1290+I1290,MIN('Mortgage Calculator'!$D$23,E1290+I1290)))</f>
        <v>0</v>
      </c>
      <c r="G1290" s="33"/>
      <c r="H1290" s="32">
        <f>IF(B1290="","",MAX(0,MIN('Mortgage Calculator'!$D$17+N(G1290),E1290+I1290-F1290)))</f>
        <v>0</v>
      </c>
      <c r="I1290" s="32">
        <f>IF(B1290="","",ROUND(E1290*'Mortgage Calculator'!$D$8/12,2))</f>
        <v>0</v>
      </c>
      <c r="J1290" s="32">
        <f>IF(B1290="","",F1290+H1290-I1290)</f>
        <v>0</v>
      </c>
      <c r="K1290" s="34">
        <f>IF(B1290="","",ROUND(E1290-J1290,2))</f>
        <v>0</v>
      </c>
      <c r="L1290" s="35">
        <f>IF(B1290="","",L1289+I1290)</f>
        <v>0</v>
      </c>
      <c r="M1290" s="32">
        <f>IF(B1290="","",IF(AND('Mortgage Calculator'!$D$21/'Mortgage Calculator'!$D$6&gt;0.8,E1290/'Mortgage Calculator'!$D$6&gt;0.78),ROUND('Mortgage Calculator'!$D$21*'Mortgage Calculator'!$D$15/12,2),0))</f>
        <v>0</v>
      </c>
      <c r="N1290" s="36">
        <f>IF(B1290="","",1-K1290/'Mortgage Calculator'!$D$6)</f>
        <v>0</v>
      </c>
    </row>
    <row r="1291" spans="2:14">
      <c r="B1291" s="30">
        <f>IF(B1290="","",IF(K1290&gt;0.005,B1290+1,""))</f>
        <v>0</v>
      </c>
      <c r="C1291" s="31">
        <f>IF(B1291="","",EDATE('Mortgage Calculator'!$D$10,B1291-1))</f>
        <v>0</v>
      </c>
      <c r="D1291" s="30">
        <f>IF(B1291="","",INT((B1291-1)/12)+1)</f>
        <v>0</v>
      </c>
      <c r="E1291" s="32">
        <f>IF(B1291="","",K1290)</f>
        <v>0</v>
      </c>
      <c r="F1291" s="32">
        <f>IF(B1291="","",IF(B1291&gt;='Mortgage Calculator'!$D$22,E1291+I1291,MIN('Mortgage Calculator'!$D$23,E1291+I1291)))</f>
        <v>0</v>
      </c>
      <c r="G1291" s="33"/>
      <c r="H1291" s="32">
        <f>IF(B1291="","",MAX(0,MIN('Mortgage Calculator'!$D$17+N(G1291),E1291+I1291-F1291)))</f>
        <v>0</v>
      </c>
      <c r="I1291" s="32">
        <f>IF(B1291="","",ROUND(E1291*'Mortgage Calculator'!$D$8/12,2))</f>
        <v>0</v>
      </c>
      <c r="J1291" s="32">
        <f>IF(B1291="","",F1291+H1291-I1291)</f>
        <v>0</v>
      </c>
      <c r="K1291" s="34">
        <f>IF(B1291="","",ROUND(E1291-J1291,2))</f>
        <v>0</v>
      </c>
      <c r="L1291" s="35">
        <f>IF(B1291="","",L1290+I1291)</f>
        <v>0</v>
      </c>
      <c r="M1291" s="32">
        <f>IF(B1291="","",IF(AND('Mortgage Calculator'!$D$21/'Mortgage Calculator'!$D$6&gt;0.8,E1291/'Mortgage Calculator'!$D$6&gt;0.78),ROUND('Mortgage Calculator'!$D$21*'Mortgage Calculator'!$D$15/12,2),0))</f>
        <v>0</v>
      </c>
      <c r="N1291" s="36">
        <f>IF(B1291="","",1-K1291/'Mortgage Calculator'!$D$6)</f>
        <v>0</v>
      </c>
    </row>
    <row r="1292" spans="2:14">
      <c r="B1292" s="30">
        <f>IF(B1291="","",IF(K1291&gt;0.005,B1291+1,""))</f>
        <v>0</v>
      </c>
      <c r="C1292" s="31">
        <f>IF(B1292="","",EDATE('Mortgage Calculator'!$D$10,B1292-1))</f>
        <v>0</v>
      </c>
      <c r="D1292" s="30">
        <f>IF(B1292="","",INT((B1292-1)/12)+1)</f>
        <v>0</v>
      </c>
      <c r="E1292" s="32">
        <f>IF(B1292="","",K1291)</f>
        <v>0</v>
      </c>
      <c r="F1292" s="32">
        <f>IF(B1292="","",IF(B1292&gt;='Mortgage Calculator'!$D$22,E1292+I1292,MIN('Mortgage Calculator'!$D$23,E1292+I1292)))</f>
        <v>0</v>
      </c>
      <c r="G1292" s="33"/>
      <c r="H1292" s="32">
        <f>IF(B1292="","",MAX(0,MIN('Mortgage Calculator'!$D$17+N(G1292),E1292+I1292-F1292)))</f>
        <v>0</v>
      </c>
      <c r="I1292" s="32">
        <f>IF(B1292="","",ROUND(E1292*'Mortgage Calculator'!$D$8/12,2))</f>
        <v>0</v>
      </c>
      <c r="J1292" s="32">
        <f>IF(B1292="","",F1292+H1292-I1292)</f>
        <v>0</v>
      </c>
      <c r="K1292" s="34">
        <f>IF(B1292="","",ROUND(E1292-J1292,2))</f>
        <v>0</v>
      </c>
      <c r="L1292" s="35">
        <f>IF(B1292="","",L1291+I1292)</f>
        <v>0</v>
      </c>
      <c r="M1292" s="32">
        <f>IF(B1292="","",IF(AND('Mortgage Calculator'!$D$21/'Mortgage Calculator'!$D$6&gt;0.8,E1292/'Mortgage Calculator'!$D$6&gt;0.78),ROUND('Mortgage Calculator'!$D$21*'Mortgage Calculator'!$D$15/12,2),0))</f>
        <v>0</v>
      </c>
      <c r="N1292" s="36">
        <f>IF(B1292="","",1-K1292/'Mortgage Calculator'!$D$6)</f>
        <v>0</v>
      </c>
    </row>
    <row r="1293" spans="2:14">
      <c r="B1293" s="30">
        <f>IF(B1292="","",IF(K1292&gt;0.005,B1292+1,""))</f>
        <v>0</v>
      </c>
      <c r="C1293" s="31">
        <f>IF(B1293="","",EDATE('Mortgage Calculator'!$D$10,B1293-1))</f>
        <v>0</v>
      </c>
      <c r="D1293" s="30">
        <f>IF(B1293="","",INT((B1293-1)/12)+1)</f>
        <v>0</v>
      </c>
      <c r="E1293" s="32">
        <f>IF(B1293="","",K1292)</f>
        <v>0</v>
      </c>
      <c r="F1293" s="32">
        <f>IF(B1293="","",IF(B1293&gt;='Mortgage Calculator'!$D$22,E1293+I1293,MIN('Mortgage Calculator'!$D$23,E1293+I1293)))</f>
        <v>0</v>
      </c>
      <c r="G1293" s="33"/>
      <c r="H1293" s="32">
        <f>IF(B1293="","",MAX(0,MIN('Mortgage Calculator'!$D$17+N(G1293),E1293+I1293-F1293)))</f>
        <v>0</v>
      </c>
      <c r="I1293" s="32">
        <f>IF(B1293="","",ROUND(E1293*'Mortgage Calculator'!$D$8/12,2))</f>
        <v>0</v>
      </c>
      <c r="J1293" s="32">
        <f>IF(B1293="","",F1293+H1293-I1293)</f>
        <v>0</v>
      </c>
      <c r="K1293" s="34">
        <f>IF(B1293="","",ROUND(E1293-J1293,2))</f>
        <v>0</v>
      </c>
      <c r="L1293" s="35">
        <f>IF(B1293="","",L1292+I1293)</f>
        <v>0</v>
      </c>
      <c r="M1293" s="32">
        <f>IF(B1293="","",IF(AND('Mortgage Calculator'!$D$21/'Mortgage Calculator'!$D$6&gt;0.8,E1293/'Mortgage Calculator'!$D$6&gt;0.78),ROUND('Mortgage Calculator'!$D$21*'Mortgage Calculator'!$D$15/12,2),0))</f>
        <v>0</v>
      </c>
      <c r="N1293" s="36">
        <f>IF(B1293="","",1-K1293/'Mortgage Calculator'!$D$6)</f>
        <v>0</v>
      </c>
    </row>
    <row r="1294" spans="2:14">
      <c r="B1294" s="30">
        <f>IF(B1293="","",IF(K1293&gt;0.005,B1293+1,""))</f>
        <v>0</v>
      </c>
      <c r="C1294" s="31">
        <f>IF(B1294="","",EDATE('Mortgage Calculator'!$D$10,B1294-1))</f>
        <v>0</v>
      </c>
      <c r="D1294" s="30">
        <f>IF(B1294="","",INT((B1294-1)/12)+1)</f>
        <v>0</v>
      </c>
      <c r="E1294" s="32">
        <f>IF(B1294="","",K1293)</f>
        <v>0</v>
      </c>
      <c r="F1294" s="32">
        <f>IF(B1294="","",IF(B1294&gt;='Mortgage Calculator'!$D$22,E1294+I1294,MIN('Mortgage Calculator'!$D$23,E1294+I1294)))</f>
        <v>0</v>
      </c>
      <c r="G1294" s="33"/>
      <c r="H1294" s="32">
        <f>IF(B1294="","",MAX(0,MIN('Mortgage Calculator'!$D$17+N(G1294),E1294+I1294-F1294)))</f>
        <v>0</v>
      </c>
      <c r="I1294" s="32">
        <f>IF(B1294="","",ROUND(E1294*'Mortgage Calculator'!$D$8/12,2))</f>
        <v>0</v>
      </c>
      <c r="J1294" s="32">
        <f>IF(B1294="","",F1294+H1294-I1294)</f>
        <v>0</v>
      </c>
      <c r="K1294" s="34">
        <f>IF(B1294="","",ROUND(E1294-J1294,2))</f>
        <v>0</v>
      </c>
      <c r="L1294" s="35">
        <f>IF(B1294="","",L1293+I1294)</f>
        <v>0</v>
      </c>
      <c r="M1294" s="32">
        <f>IF(B1294="","",IF(AND('Mortgage Calculator'!$D$21/'Mortgage Calculator'!$D$6&gt;0.8,E1294/'Mortgage Calculator'!$D$6&gt;0.78),ROUND('Mortgage Calculator'!$D$21*'Mortgage Calculator'!$D$15/12,2),0))</f>
        <v>0</v>
      </c>
      <c r="N1294" s="36">
        <f>IF(B1294="","",1-K1294/'Mortgage Calculator'!$D$6)</f>
        <v>0</v>
      </c>
    </row>
    <row r="1295" spans="2:14">
      <c r="B1295" s="30">
        <f>IF(B1294="","",IF(K1294&gt;0.005,B1294+1,""))</f>
        <v>0</v>
      </c>
      <c r="C1295" s="31">
        <f>IF(B1295="","",EDATE('Mortgage Calculator'!$D$10,B1295-1))</f>
        <v>0</v>
      </c>
      <c r="D1295" s="30">
        <f>IF(B1295="","",INT((B1295-1)/12)+1)</f>
        <v>0</v>
      </c>
      <c r="E1295" s="32">
        <f>IF(B1295="","",K1294)</f>
        <v>0</v>
      </c>
      <c r="F1295" s="32">
        <f>IF(B1295="","",IF(B1295&gt;='Mortgage Calculator'!$D$22,E1295+I1295,MIN('Mortgage Calculator'!$D$23,E1295+I1295)))</f>
        <v>0</v>
      </c>
      <c r="G1295" s="33"/>
      <c r="H1295" s="32">
        <f>IF(B1295="","",MAX(0,MIN('Mortgage Calculator'!$D$17+N(G1295),E1295+I1295-F1295)))</f>
        <v>0</v>
      </c>
      <c r="I1295" s="32">
        <f>IF(B1295="","",ROUND(E1295*'Mortgage Calculator'!$D$8/12,2))</f>
        <v>0</v>
      </c>
      <c r="J1295" s="32">
        <f>IF(B1295="","",F1295+H1295-I1295)</f>
        <v>0</v>
      </c>
      <c r="K1295" s="34">
        <f>IF(B1295="","",ROUND(E1295-J1295,2))</f>
        <v>0</v>
      </c>
      <c r="L1295" s="35">
        <f>IF(B1295="","",L1294+I1295)</f>
        <v>0</v>
      </c>
      <c r="M1295" s="32">
        <f>IF(B1295="","",IF(AND('Mortgage Calculator'!$D$21/'Mortgage Calculator'!$D$6&gt;0.8,E1295/'Mortgage Calculator'!$D$6&gt;0.78),ROUND('Mortgage Calculator'!$D$21*'Mortgage Calculator'!$D$15/12,2),0))</f>
        <v>0</v>
      </c>
      <c r="N1295" s="36">
        <f>IF(B1295="","",1-K1295/'Mortgage Calculator'!$D$6)</f>
        <v>0</v>
      </c>
    </row>
    <row r="1296" spans="2:14">
      <c r="B1296" s="30">
        <f>IF(B1295="","",IF(K1295&gt;0.005,B1295+1,""))</f>
        <v>0</v>
      </c>
      <c r="C1296" s="31">
        <f>IF(B1296="","",EDATE('Mortgage Calculator'!$D$10,B1296-1))</f>
        <v>0</v>
      </c>
      <c r="D1296" s="30">
        <f>IF(B1296="","",INT((B1296-1)/12)+1)</f>
        <v>0</v>
      </c>
      <c r="E1296" s="32">
        <f>IF(B1296="","",K1295)</f>
        <v>0</v>
      </c>
      <c r="F1296" s="32">
        <f>IF(B1296="","",IF(B1296&gt;='Mortgage Calculator'!$D$22,E1296+I1296,MIN('Mortgage Calculator'!$D$23,E1296+I1296)))</f>
        <v>0</v>
      </c>
      <c r="G1296" s="33"/>
      <c r="H1296" s="32">
        <f>IF(B1296="","",MAX(0,MIN('Mortgage Calculator'!$D$17+N(G1296),E1296+I1296-F1296)))</f>
        <v>0</v>
      </c>
      <c r="I1296" s="32">
        <f>IF(B1296="","",ROUND(E1296*'Mortgage Calculator'!$D$8/12,2))</f>
        <v>0</v>
      </c>
      <c r="J1296" s="32">
        <f>IF(B1296="","",F1296+H1296-I1296)</f>
        <v>0</v>
      </c>
      <c r="K1296" s="34">
        <f>IF(B1296="","",ROUND(E1296-J1296,2))</f>
        <v>0</v>
      </c>
      <c r="L1296" s="35">
        <f>IF(B1296="","",L1295+I1296)</f>
        <v>0</v>
      </c>
      <c r="M1296" s="32">
        <f>IF(B1296="","",IF(AND('Mortgage Calculator'!$D$21/'Mortgage Calculator'!$D$6&gt;0.8,E1296/'Mortgage Calculator'!$D$6&gt;0.78),ROUND('Mortgage Calculator'!$D$21*'Mortgage Calculator'!$D$15/12,2),0))</f>
        <v>0</v>
      </c>
      <c r="N1296" s="36">
        <f>IF(B1296="","",1-K1296/'Mortgage Calculator'!$D$6)</f>
        <v>0</v>
      </c>
    </row>
    <row r="1297" spans="2:14">
      <c r="B1297" s="30">
        <f>IF(B1296="","",IF(K1296&gt;0.005,B1296+1,""))</f>
        <v>0</v>
      </c>
      <c r="C1297" s="31">
        <f>IF(B1297="","",EDATE('Mortgage Calculator'!$D$10,B1297-1))</f>
        <v>0</v>
      </c>
      <c r="D1297" s="30">
        <f>IF(B1297="","",INT((B1297-1)/12)+1)</f>
        <v>0</v>
      </c>
      <c r="E1297" s="32">
        <f>IF(B1297="","",K1296)</f>
        <v>0</v>
      </c>
      <c r="F1297" s="32">
        <f>IF(B1297="","",IF(B1297&gt;='Mortgage Calculator'!$D$22,E1297+I1297,MIN('Mortgage Calculator'!$D$23,E1297+I1297)))</f>
        <v>0</v>
      </c>
      <c r="G1297" s="33"/>
      <c r="H1297" s="32">
        <f>IF(B1297="","",MAX(0,MIN('Mortgage Calculator'!$D$17+N(G1297),E1297+I1297-F1297)))</f>
        <v>0</v>
      </c>
      <c r="I1297" s="32">
        <f>IF(B1297="","",ROUND(E1297*'Mortgage Calculator'!$D$8/12,2))</f>
        <v>0</v>
      </c>
      <c r="J1297" s="32">
        <f>IF(B1297="","",F1297+H1297-I1297)</f>
        <v>0</v>
      </c>
      <c r="K1297" s="34">
        <f>IF(B1297="","",ROUND(E1297-J1297,2))</f>
        <v>0</v>
      </c>
      <c r="L1297" s="35">
        <f>IF(B1297="","",L1296+I1297)</f>
        <v>0</v>
      </c>
      <c r="M1297" s="32">
        <f>IF(B1297="","",IF(AND('Mortgage Calculator'!$D$21/'Mortgage Calculator'!$D$6&gt;0.8,E1297/'Mortgage Calculator'!$D$6&gt;0.78),ROUND('Mortgage Calculator'!$D$21*'Mortgage Calculator'!$D$15/12,2),0))</f>
        <v>0</v>
      </c>
      <c r="N1297" s="36">
        <f>IF(B1297="","",1-K1297/'Mortgage Calculator'!$D$6)</f>
        <v>0</v>
      </c>
    </row>
    <row r="1298" spans="2:14">
      <c r="B1298" s="30">
        <f>IF(B1297="","",IF(K1297&gt;0.005,B1297+1,""))</f>
        <v>0</v>
      </c>
      <c r="C1298" s="31">
        <f>IF(B1298="","",EDATE('Mortgage Calculator'!$D$10,B1298-1))</f>
        <v>0</v>
      </c>
      <c r="D1298" s="30">
        <f>IF(B1298="","",INT((B1298-1)/12)+1)</f>
        <v>0</v>
      </c>
      <c r="E1298" s="32">
        <f>IF(B1298="","",K1297)</f>
        <v>0</v>
      </c>
      <c r="F1298" s="32">
        <f>IF(B1298="","",IF(B1298&gt;='Mortgage Calculator'!$D$22,E1298+I1298,MIN('Mortgage Calculator'!$D$23,E1298+I1298)))</f>
        <v>0</v>
      </c>
      <c r="G1298" s="33"/>
      <c r="H1298" s="32">
        <f>IF(B1298="","",MAX(0,MIN('Mortgage Calculator'!$D$17+N(G1298),E1298+I1298-F1298)))</f>
        <v>0</v>
      </c>
      <c r="I1298" s="32">
        <f>IF(B1298="","",ROUND(E1298*'Mortgage Calculator'!$D$8/12,2))</f>
        <v>0</v>
      </c>
      <c r="J1298" s="32">
        <f>IF(B1298="","",F1298+H1298-I1298)</f>
        <v>0</v>
      </c>
      <c r="K1298" s="34">
        <f>IF(B1298="","",ROUND(E1298-J1298,2))</f>
        <v>0</v>
      </c>
      <c r="L1298" s="35">
        <f>IF(B1298="","",L1297+I1298)</f>
        <v>0</v>
      </c>
      <c r="M1298" s="32">
        <f>IF(B1298="","",IF(AND('Mortgage Calculator'!$D$21/'Mortgage Calculator'!$D$6&gt;0.8,E1298/'Mortgage Calculator'!$D$6&gt;0.78),ROUND('Mortgage Calculator'!$D$21*'Mortgage Calculator'!$D$15/12,2),0))</f>
        <v>0</v>
      </c>
      <c r="N1298" s="36">
        <f>IF(B1298="","",1-K1298/'Mortgage Calculator'!$D$6)</f>
        <v>0</v>
      </c>
    </row>
    <row r="1299" spans="2:14">
      <c r="B1299" s="30">
        <f>IF(B1298="","",IF(K1298&gt;0.005,B1298+1,""))</f>
        <v>0</v>
      </c>
      <c r="C1299" s="31">
        <f>IF(B1299="","",EDATE('Mortgage Calculator'!$D$10,B1299-1))</f>
        <v>0</v>
      </c>
      <c r="D1299" s="30">
        <f>IF(B1299="","",INT((B1299-1)/12)+1)</f>
        <v>0</v>
      </c>
      <c r="E1299" s="32">
        <f>IF(B1299="","",K1298)</f>
        <v>0</v>
      </c>
      <c r="F1299" s="32">
        <f>IF(B1299="","",IF(B1299&gt;='Mortgage Calculator'!$D$22,E1299+I1299,MIN('Mortgage Calculator'!$D$23,E1299+I1299)))</f>
        <v>0</v>
      </c>
      <c r="G1299" s="33"/>
      <c r="H1299" s="32">
        <f>IF(B1299="","",MAX(0,MIN('Mortgage Calculator'!$D$17+N(G1299),E1299+I1299-F1299)))</f>
        <v>0</v>
      </c>
      <c r="I1299" s="32">
        <f>IF(B1299="","",ROUND(E1299*'Mortgage Calculator'!$D$8/12,2))</f>
        <v>0</v>
      </c>
      <c r="J1299" s="32">
        <f>IF(B1299="","",F1299+H1299-I1299)</f>
        <v>0</v>
      </c>
      <c r="K1299" s="34">
        <f>IF(B1299="","",ROUND(E1299-J1299,2))</f>
        <v>0</v>
      </c>
      <c r="L1299" s="35">
        <f>IF(B1299="","",L1298+I1299)</f>
        <v>0</v>
      </c>
      <c r="M1299" s="32">
        <f>IF(B1299="","",IF(AND('Mortgage Calculator'!$D$21/'Mortgage Calculator'!$D$6&gt;0.8,E1299/'Mortgage Calculator'!$D$6&gt;0.78),ROUND('Mortgage Calculator'!$D$21*'Mortgage Calculator'!$D$15/12,2),0))</f>
        <v>0</v>
      </c>
      <c r="N1299" s="36">
        <f>IF(B1299="","",1-K1299/'Mortgage Calculator'!$D$6)</f>
        <v>0</v>
      </c>
    </row>
    <row r="1300" spans="2:14">
      <c r="B1300" s="30">
        <f>IF(B1299="","",IF(K1299&gt;0.005,B1299+1,""))</f>
        <v>0</v>
      </c>
      <c r="C1300" s="31">
        <f>IF(B1300="","",EDATE('Mortgage Calculator'!$D$10,B1300-1))</f>
        <v>0</v>
      </c>
      <c r="D1300" s="30">
        <f>IF(B1300="","",INT((B1300-1)/12)+1)</f>
        <v>0</v>
      </c>
      <c r="E1300" s="32">
        <f>IF(B1300="","",K1299)</f>
        <v>0</v>
      </c>
      <c r="F1300" s="32">
        <f>IF(B1300="","",IF(B1300&gt;='Mortgage Calculator'!$D$22,E1300+I1300,MIN('Mortgage Calculator'!$D$23,E1300+I1300)))</f>
        <v>0</v>
      </c>
      <c r="G1300" s="33"/>
      <c r="H1300" s="32">
        <f>IF(B1300="","",MAX(0,MIN('Mortgage Calculator'!$D$17+N(G1300),E1300+I1300-F1300)))</f>
        <v>0</v>
      </c>
      <c r="I1300" s="32">
        <f>IF(B1300="","",ROUND(E1300*'Mortgage Calculator'!$D$8/12,2))</f>
        <v>0</v>
      </c>
      <c r="J1300" s="32">
        <f>IF(B1300="","",F1300+H1300-I1300)</f>
        <v>0</v>
      </c>
      <c r="K1300" s="34">
        <f>IF(B1300="","",ROUND(E1300-J1300,2))</f>
        <v>0</v>
      </c>
      <c r="L1300" s="35">
        <f>IF(B1300="","",L1299+I1300)</f>
        <v>0</v>
      </c>
      <c r="M1300" s="32">
        <f>IF(B1300="","",IF(AND('Mortgage Calculator'!$D$21/'Mortgage Calculator'!$D$6&gt;0.8,E1300/'Mortgage Calculator'!$D$6&gt;0.78),ROUND('Mortgage Calculator'!$D$21*'Mortgage Calculator'!$D$15/12,2),0))</f>
        <v>0</v>
      </c>
      <c r="N1300" s="36">
        <f>IF(B1300="","",1-K1300/'Mortgage Calculator'!$D$6)</f>
        <v>0</v>
      </c>
    </row>
    <row r="1301" spans="2:14">
      <c r="B1301" s="30">
        <f>IF(B1300="","",IF(K1300&gt;0.005,B1300+1,""))</f>
        <v>0</v>
      </c>
      <c r="C1301" s="31">
        <f>IF(B1301="","",EDATE('Mortgage Calculator'!$D$10,B1301-1))</f>
        <v>0</v>
      </c>
      <c r="D1301" s="30">
        <f>IF(B1301="","",INT((B1301-1)/12)+1)</f>
        <v>0</v>
      </c>
      <c r="E1301" s="32">
        <f>IF(B1301="","",K1300)</f>
        <v>0</v>
      </c>
      <c r="F1301" s="32">
        <f>IF(B1301="","",IF(B1301&gt;='Mortgage Calculator'!$D$22,E1301+I1301,MIN('Mortgage Calculator'!$D$23,E1301+I1301)))</f>
        <v>0</v>
      </c>
      <c r="G1301" s="33"/>
      <c r="H1301" s="32">
        <f>IF(B1301="","",MAX(0,MIN('Mortgage Calculator'!$D$17+N(G1301),E1301+I1301-F1301)))</f>
        <v>0</v>
      </c>
      <c r="I1301" s="32">
        <f>IF(B1301="","",ROUND(E1301*'Mortgage Calculator'!$D$8/12,2))</f>
        <v>0</v>
      </c>
      <c r="J1301" s="32">
        <f>IF(B1301="","",F1301+H1301-I1301)</f>
        <v>0</v>
      </c>
      <c r="K1301" s="34">
        <f>IF(B1301="","",ROUND(E1301-J1301,2))</f>
        <v>0</v>
      </c>
      <c r="L1301" s="35">
        <f>IF(B1301="","",L1300+I1301)</f>
        <v>0</v>
      </c>
      <c r="M1301" s="32">
        <f>IF(B1301="","",IF(AND('Mortgage Calculator'!$D$21/'Mortgage Calculator'!$D$6&gt;0.8,E1301/'Mortgage Calculator'!$D$6&gt;0.78),ROUND('Mortgage Calculator'!$D$21*'Mortgage Calculator'!$D$15/12,2),0))</f>
        <v>0</v>
      </c>
      <c r="N1301" s="36">
        <f>IF(B1301="","",1-K1301/'Mortgage Calculator'!$D$6)</f>
        <v>0</v>
      </c>
    </row>
    <row r="1302" spans="2:14">
      <c r="B1302" s="30">
        <f>IF(B1301="","",IF(K1301&gt;0.005,B1301+1,""))</f>
        <v>0</v>
      </c>
      <c r="C1302" s="31">
        <f>IF(B1302="","",EDATE('Mortgage Calculator'!$D$10,B1302-1))</f>
        <v>0</v>
      </c>
      <c r="D1302" s="30">
        <f>IF(B1302="","",INT((B1302-1)/12)+1)</f>
        <v>0</v>
      </c>
      <c r="E1302" s="32">
        <f>IF(B1302="","",K1301)</f>
        <v>0</v>
      </c>
      <c r="F1302" s="32">
        <f>IF(B1302="","",IF(B1302&gt;='Mortgage Calculator'!$D$22,E1302+I1302,MIN('Mortgage Calculator'!$D$23,E1302+I1302)))</f>
        <v>0</v>
      </c>
      <c r="G1302" s="33"/>
      <c r="H1302" s="32">
        <f>IF(B1302="","",MAX(0,MIN('Mortgage Calculator'!$D$17+N(G1302),E1302+I1302-F1302)))</f>
        <v>0</v>
      </c>
      <c r="I1302" s="32">
        <f>IF(B1302="","",ROUND(E1302*'Mortgage Calculator'!$D$8/12,2))</f>
        <v>0</v>
      </c>
      <c r="J1302" s="32">
        <f>IF(B1302="","",F1302+H1302-I1302)</f>
        <v>0</v>
      </c>
      <c r="K1302" s="34">
        <f>IF(B1302="","",ROUND(E1302-J1302,2))</f>
        <v>0</v>
      </c>
      <c r="L1302" s="35">
        <f>IF(B1302="","",L1301+I1302)</f>
        <v>0</v>
      </c>
      <c r="M1302" s="32">
        <f>IF(B1302="","",IF(AND('Mortgage Calculator'!$D$21/'Mortgage Calculator'!$D$6&gt;0.8,E1302/'Mortgage Calculator'!$D$6&gt;0.78),ROUND('Mortgage Calculator'!$D$21*'Mortgage Calculator'!$D$15/12,2),0))</f>
        <v>0</v>
      </c>
      <c r="N1302" s="36">
        <f>IF(B1302="","",1-K1302/'Mortgage Calculator'!$D$6)</f>
        <v>0</v>
      </c>
    </row>
    <row r="1303" spans="2:14">
      <c r="B1303" s="30">
        <f>IF(B1302="","",IF(K1302&gt;0.005,B1302+1,""))</f>
        <v>0</v>
      </c>
      <c r="C1303" s="31">
        <f>IF(B1303="","",EDATE('Mortgage Calculator'!$D$10,B1303-1))</f>
        <v>0</v>
      </c>
      <c r="D1303" s="30">
        <f>IF(B1303="","",INT((B1303-1)/12)+1)</f>
        <v>0</v>
      </c>
      <c r="E1303" s="32">
        <f>IF(B1303="","",K1302)</f>
        <v>0</v>
      </c>
      <c r="F1303" s="32">
        <f>IF(B1303="","",IF(B1303&gt;='Mortgage Calculator'!$D$22,E1303+I1303,MIN('Mortgage Calculator'!$D$23,E1303+I1303)))</f>
        <v>0</v>
      </c>
      <c r="G1303" s="33"/>
      <c r="H1303" s="32">
        <f>IF(B1303="","",MAX(0,MIN('Mortgage Calculator'!$D$17+N(G1303),E1303+I1303-F1303)))</f>
        <v>0</v>
      </c>
      <c r="I1303" s="32">
        <f>IF(B1303="","",ROUND(E1303*'Mortgage Calculator'!$D$8/12,2))</f>
        <v>0</v>
      </c>
      <c r="J1303" s="32">
        <f>IF(B1303="","",F1303+H1303-I1303)</f>
        <v>0</v>
      </c>
      <c r="K1303" s="34">
        <f>IF(B1303="","",ROUND(E1303-J1303,2))</f>
        <v>0</v>
      </c>
      <c r="L1303" s="35">
        <f>IF(B1303="","",L1302+I1303)</f>
        <v>0</v>
      </c>
      <c r="M1303" s="32">
        <f>IF(B1303="","",IF(AND('Mortgage Calculator'!$D$21/'Mortgage Calculator'!$D$6&gt;0.8,E1303/'Mortgage Calculator'!$D$6&gt;0.78),ROUND('Mortgage Calculator'!$D$21*'Mortgage Calculator'!$D$15/12,2),0))</f>
        <v>0</v>
      </c>
      <c r="N1303" s="36">
        <f>IF(B1303="","",1-K1303/'Mortgage Calculator'!$D$6)</f>
        <v>0</v>
      </c>
    </row>
    <row r="1304" spans="2:14">
      <c r="B1304" s="30">
        <f>IF(B1303="","",IF(K1303&gt;0.005,B1303+1,""))</f>
        <v>0</v>
      </c>
      <c r="C1304" s="31">
        <f>IF(B1304="","",EDATE('Mortgage Calculator'!$D$10,B1304-1))</f>
        <v>0</v>
      </c>
      <c r="D1304" s="30">
        <f>IF(B1304="","",INT((B1304-1)/12)+1)</f>
        <v>0</v>
      </c>
      <c r="E1304" s="32">
        <f>IF(B1304="","",K1303)</f>
        <v>0</v>
      </c>
      <c r="F1304" s="32">
        <f>IF(B1304="","",IF(B1304&gt;='Mortgage Calculator'!$D$22,E1304+I1304,MIN('Mortgage Calculator'!$D$23,E1304+I1304)))</f>
        <v>0</v>
      </c>
      <c r="G1304" s="33"/>
      <c r="H1304" s="32">
        <f>IF(B1304="","",MAX(0,MIN('Mortgage Calculator'!$D$17+N(G1304),E1304+I1304-F1304)))</f>
        <v>0</v>
      </c>
      <c r="I1304" s="32">
        <f>IF(B1304="","",ROUND(E1304*'Mortgage Calculator'!$D$8/12,2))</f>
        <v>0</v>
      </c>
      <c r="J1304" s="32">
        <f>IF(B1304="","",F1304+H1304-I1304)</f>
        <v>0</v>
      </c>
      <c r="K1304" s="34">
        <f>IF(B1304="","",ROUND(E1304-J1304,2))</f>
        <v>0</v>
      </c>
      <c r="L1304" s="35">
        <f>IF(B1304="","",L1303+I1304)</f>
        <v>0</v>
      </c>
      <c r="M1304" s="32">
        <f>IF(B1304="","",IF(AND('Mortgage Calculator'!$D$21/'Mortgage Calculator'!$D$6&gt;0.8,E1304/'Mortgage Calculator'!$D$6&gt;0.78),ROUND('Mortgage Calculator'!$D$21*'Mortgage Calculator'!$D$15/12,2),0))</f>
        <v>0</v>
      </c>
      <c r="N1304" s="36">
        <f>IF(B1304="","",1-K1304/'Mortgage Calculator'!$D$6)</f>
        <v>0</v>
      </c>
    </row>
    <row r="1305" spans="2:14">
      <c r="B1305" s="30">
        <f>IF(B1304="","",IF(K1304&gt;0.005,B1304+1,""))</f>
        <v>0</v>
      </c>
      <c r="C1305" s="31">
        <f>IF(B1305="","",EDATE('Mortgage Calculator'!$D$10,B1305-1))</f>
        <v>0</v>
      </c>
      <c r="D1305" s="30">
        <f>IF(B1305="","",INT((B1305-1)/12)+1)</f>
        <v>0</v>
      </c>
      <c r="E1305" s="32">
        <f>IF(B1305="","",K1304)</f>
        <v>0</v>
      </c>
      <c r="F1305" s="32">
        <f>IF(B1305="","",IF(B1305&gt;='Mortgage Calculator'!$D$22,E1305+I1305,MIN('Mortgage Calculator'!$D$23,E1305+I1305)))</f>
        <v>0</v>
      </c>
      <c r="G1305" s="33"/>
      <c r="H1305" s="32">
        <f>IF(B1305="","",MAX(0,MIN('Mortgage Calculator'!$D$17+N(G1305),E1305+I1305-F1305)))</f>
        <v>0</v>
      </c>
      <c r="I1305" s="32">
        <f>IF(B1305="","",ROUND(E1305*'Mortgage Calculator'!$D$8/12,2))</f>
        <v>0</v>
      </c>
      <c r="J1305" s="32">
        <f>IF(B1305="","",F1305+H1305-I1305)</f>
        <v>0</v>
      </c>
      <c r="K1305" s="34">
        <f>IF(B1305="","",ROUND(E1305-J1305,2))</f>
        <v>0</v>
      </c>
      <c r="L1305" s="35">
        <f>IF(B1305="","",L1304+I1305)</f>
        <v>0</v>
      </c>
      <c r="M1305" s="32">
        <f>IF(B1305="","",IF(AND('Mortgage Calculator'!$D$21/'Mortgage Calculator'!$D$6&gt;0.8,E1305/'Mortgage Calculator'!$D$6&gt;0.78),ROUND('Mortgage Calculator'!$D$21*'Mortgage Calculator'!$D$15/12,2),0))</f>
        <v>0</v>
      </c>
      <c r="N1305" s="36">
        <f>IF(B1305="","",1-K1305/'Mortgage Calculator'!$D$6)</f>
        <v>0</v>
      </c>
    </row>
    <row r="1306" spans="2:14">
      <c r="B1306" s="30">
        <f>IF(B1305="","",IF(K1305&gt;0.005,B1305+1,""))</f>
        <v>0</v>
      </c>
      <c r="C1306" s="31">
        <f>IF(B1306="","",EDATE('Mortgage Calculator'!$D$10,B1306-1))</f>
        <v>0</v>
      </c>
      <c r="D1306" s="30">
        <f>IF(B1306="","",INT((B1306-1)/12)+1)</f>
        <v>0</v>
      </c>
      <c r="E1306" s="32">
        <f>IF(B1306="","",K1305)</f>
        <v>0</v>
      </c>
      <c r="F1306" s="32">
        <f>IF(B1306="","",IF(B1306&gt;='Mortgage Calculator'!$D$22,E1306+I1306,MIN('Mortgage Calculator'!$D$23,E1306+I1306)))</f>
        <v>0</v>
      </c>
      <c r="G1306" s="33"/>
      <c r="H1306" s="32">
        <f>IF(B1306="","",MAX(0,MIN('Mortgage Calculator'!$D$17+N(G1306),E1306+I1306-F1306)))</f>
        <v>0</v>
      </c>
      <c r="I1306" s="32">
        <f>IF(B1306="","",ROUND(E1306*'Mortgage Calculator'!$D$8/12,2))</f>
        <v>0</v>
      </c>
      <c r="J1306" s="32">
        <f>IF(B1306="","",F1306+H1306-I1306)</f>
        <v>0</v>
      </c>
      <c r="K1306" s="34">
        <f>IF(B1306="","",ROUND(E1306-J1306,2))</f>
        <v>0</v>
      </c>
      <c r="L1306" s="35">
        <f>IF(B1306="","",L1305+I1306)</f>
        <v>0</v>
      </c>
      <c r="M1306" s="32">
        <f>IF(B1306="","",IF(AND('Mortgage Calculator'!$D$21/'Mortgage Calculator'!$D$6&gt;0.8,E1306/'Mortgage Calculator'!$D$6&gt;0.78),ROUND('Mortgage Calculator'!$D$21*'Mortgage Calculator'!$D$15/12,2),0))</f>
        <v>0</v>
      </c>
      <c r="N1306" s="36">
        <f>IF(B1306="","",1-K1306/'Mortgage Calculator'!$D$6)</f>
        <v>0</v>
      </c>
    </row>
    <row r="1307" spans="2:14">
      <c r="B1307" s="30">
        <f>IF(B1306="","",IF(K1306&gt;0.005,B1306+1,""))</f>
        <v>0</v>
      </c>
      <c r="C1307" s="31">
        <f>IF(B1307="","",EDATE('Mortgage Calculator'!$D$10,B1307-1))</f>
        <v>0</v>
      </c>
      <c r="D1307" s="30">
        <f>IF(B1307="","",INT((B1307-1)/12)+1)</f>
        <v>0</v>
      </c>
      <c r="E1307" s="32">
        <f>IF(B1307="","",K1306)</f>
        <v>0</v>
      </c>
      <c r="F1307" s="32">
        <f>IF(B1307="","",IF(B1307&gt;='Mortgage Calculator'!$D$22,E1307+I1307,MIN('Mortgage Calculator'!$D$23,E1307+I1307)))</f>
        <v>0</v>
      </c>
      <c r="G1307" s="33"/>
      <c r="H1307" s="32">
        <f>IF(B1307="","",MAX(0,MIN('Mortgage Calculator'!$D$17+N(G1307),E1307+I1307-F1307)))</f>
        <v>0</v>
      </c>
      <c r="I1307" s="32">
        <f>IF(B1307="","",ROUND(E1307*'Mortgage Calculator'!$D$8/12,2))</f>
        <v>0</v>
      </c>
      <c r="J1307" s="32">
        <f>IF(B1307="","",F1307+H1307-I1307)</f>
        <v>0</v>
      </c>
      <c r="K1307" s="34">
        <f>IF(B1307="","",ROUND(E1307-J1307,2))</f>
        <v>0</v>
      </c>
      <c r="L1307" s="35">
        <f>IF(B1307="","",L1306+I1307)</f>
        <v>0</v>
      </c>
      <c r="M1307" s="32">
        <f>IF(B1307="","",IF(AND('Mortgage Calculator'!$D$21/'Mortgage Calculator'!$D$6&gt;0.8,E1307/'Mortgage Calculator'!$D$6&gt;0.78),ROUND('Mortgage Calculator'!$D$21*'Mortgage Calculator'!$D$15/12,2),0))</f>
        <v>0</v>
      </c>
      <c r="N1307" s="36">
        <f>IF(B1307="","",1-K1307/'Mortgage Calculator'!$D$6)</f>
        <v>0</v>
      </c>
    </row>
    <row r="1308" spans="2:14">
      <c r="B1308" s="30">
        <f>IF(B1307="","",IF(K1307&gt;0.005,B1307+1,""))</f>
        <v>0</v>
      </c>
      <c r="C1308" s="31">
        <f>IF(B1308="","",EDATE('Mortgage Calculator'!$D$10,B1308-1))</f>
        <v>0</v>
      </c>
      <c r="D1308" s="30">
        <f>IF(B1308="","",INT((B1308-1)/12)+1)</f>
        <v>0</v>
      </c>
      <c r="E1308" s="32">
        <f>IF(B1308="","",K1307)</f>
        <v>0</v>
      </c>
      <c r="F1308" s="32">
        <f>IF(B1308="","",IF(B1308&gt;='Mortgage Calculator'!$D$22,E1308+I1308,MIN('Mortgage Calculator'!$D$23,E1308+I1308)))</f>
        <v>0</v>
      </c>
      <c r="G1308" s="33"/>
      <c r="H1308" s="32">
        <f>IF(B1308="","",MAX(0,MIN('Mortgage Calculator'!$D$17+N(G1308),E1308+I1308-F1308)))</f>
        <v>0</v>
      </c>
      <c r="I1308" s="32">
        <f>IF(B1308="","",ROUND(E1308*'Mortgage Calculator'!$D$8/12,2))</f>
        <v>0</v>
      </c>
      <c r="J1308" s="32">
        <f>IF(B1308="","",F1308+H1308-I1308)</f>
        <v>0</v>
      </c>
      <c r="K1308" s="34">
        <f>IF(B1308="","",ROUND(E1308-J1308,2))</f>
        <v>0</v>
      </c>
      <c r="L1308" s="35">
        <f>IF(B1308="","",L1307+I1308)</f>
        <v>0</v>
      </c>
      <c r="M1308" s="32">
        <f>IF(B1308="","",IF(AND('Mortgage Calculator'!$D$21/'Mortgage Calculator'!$D$6&gt;0.8,E1308/'Mortgage Calculator'!$D$6&gt;0.78),ROUND('Mortgage Calculator'!$D$21*'Mortgage Calculator'!$D$15/12,2),0))</f>
        <v>0</v>
      </c>
      <c r="N1308" s="36">
        <f>IF(B1308="","",1-K1308/'Mortgage Calculator'!$D$6)</f>
        <v>0</v>
      </c>
    </row>
    <row r="1309" spans="2:14">
      <c r="B1309" s="30">
        <f>IF(B1308="","",IF(K1308&gt;0.005,B1308+1,""))</f>
        <v>0</v>
      </c>
      <c r="C1309" s="31">
        <f>IF(B1309="","",EDATE('Mortgage Calculator'!$D$10,B1309-1))</f>
        <v>0</v>
      </c>
      <c r="D1309" s="30">
        <f>IF(B1309="","",INT((B1309-1)/12)+1)</f>
        <v>0</v>
      </c>
      <c r="E1309" s="32">
        <f>IF(B1309="","",K1308)</f>
        <v>0</v>
      </c>
      <c r="F1309" s="32">
        <f>IF(B1309="","",IF(B1309&gt;='Mortgage Calculator'!$D$22,E1309+I1309,MIN('Mortgage Calculator'!$D$23,E1309+I1309)))</f>
        <v>0</v>
      </c>
      <c r="G1309" s="33"/>
      <c r="H1309" s="32">
        <f>IF(B1309="","",MAX(0,MIN('Mortgage Calculator'!$D$17+N(G1309),E1309+I1309-F1309)))</f>
        <v>0</v>
      </c>
      <c r="I1309" s="32">
        <f>IF(B1309="","",ROUND(E1309*'Mortgage Calculator'!$D$8/12,2))</f>
        <v>0</v>
      </c>
      <c r="J1309" s="32">
        <f>IF(B1309="","",F1309+H1309-I1309)</f>
        <v>0</v>
      </c>
      <c r="K1309" s="34">
        <f>IF(B1309="","",ROUND(E1309-J1309,2))</f>
        <v>0</v>
      </c>
      <c r="L1309" s="35">
        <f>IF(B1309="","",L1308+I1309)</f>
        <v>0</v>
      </c>
      <c r="M1309" s="32">
        <f>IF(B1309="","",IF(AND('Mortgage Calculator'!$D$21/'Mortgage Calculator'!$D$6&gt;0.8,E1309/'Mortgage Calculator'!$D$6&gt;0.78),ROUND('Mortgage Calculator'!$D$21*'Mortgage Calculator'!$D$15/12,2),0))</f>
        <v>0</v>
      </c>
      <c r="N1309" s="36">
        <f>IF(B1309="","",1-K1309/'Mortgage Calculator'!$D$6)</f>
        <v>0</v>
      </c>
    </row>
    <row r="1310" spans="2:14">
      <c r="B1310" s="30">
        <f>IF(B1309="","",IF(K1309&gt;0.005,B1309+1,""))</f>
        <v>0</v>
      </c>
      <c r="C1310" s="31">
        <f>IF(B1310="","",EDATE('Mortgage Calculator'!$D$10,B1310-1))</f>
        <v>0</v>
      </c>
      <c r="D1310" s="30">
        <f>IF(B1310="","",INT((B1310-1)/12)+1)</f>
        <v>0</v>
      </c>
      <c r="E1310" s="32">
        <f>IF(B1310="","",K1309)</f>
        <v>0</v>
      </c>
      <c r="F1310" s="32">
        <f>IF(B1310="","",IF(B1310&gt;='Mortgage Calculator'!$D$22,E1310+I1310,MIN('Mortgage Calculator'!$D$23,E1310+I1310)))</f>
        <v>0</v>
      </c>
      <c r="G1310" s="33"/>
      <c r="H1310" s="32">
        <f>IF(B1310="","",MAX(0,MIN('Mortgage Calculator'!$D$17+N(G1310),E1310+I1310-F1310)))</f>
        <v>0</v>
      </c>
      <c r="I1310" s="32">
        <f>IF(B1310="","",ROUND(E1310*'Mortgage Calculator'!$D$8/12,2))</f>
        <v>0</v>
      </c>
      <c r="J1310" s="32">
        <f>IF(B1310="","",F1310+H1310-I1310)</f>
        <v>0</v>
      </c>
      <c r="K1310" s="34">
        <f>IF(B1310="","",ROUND(E1310-J1310,2))</f>
        <v>0</v>
      </c>
      <c r="L1310" s="35">
        <f>IF(B1310="","",L1309+I1310)</f>
        <v>0</v>
      </c>
      <c r="M1310" s="32">
        <f>IF(B1310="","",IF(AND('Mortgage Calculator'!$D$21/'Mortgage Calculator'!$D$6&gt;0.8,E1310/'Mortgage Calculator'!$D$6&gt;0.78),ROUND('Mortgage Calculator'!$D$21*'Mortgage Calculator'!$D$15/12,2),0))</f>
        <v>0</v>
      </c>
      <c r="N1310" s="36">
        <f>IF(B1310="","",1-K1310/'Mortgage Calculator'!$D$6)</f>
        <v>0</v>
      </c>
    </row>
    <row r="1311" spans="2:14">
      <c r="B1311" s="30">
        <f>IF(B1310="","",IF(K1310&gt;0.005,B1310+1,""))</f>
        <v>0</v>
      </c>
      <c r="C1311" s="31">
        <f>IF(B1311="","",EDATE('Mortgage Calculator'!$D$10,B1311-1))</f>
        <v>0</v>
      </c>
      <c r="D1311" s="30">
        <f>IF(B1311="","",INT((B1311-1)/12)+1)</f>
        <v>0</v>
      </c>
      <c r="E1311" s="32">
        <f>IF(B1311="","",K1310)</f>
        <v>0</v>
      </c>
      <c r="F1311" s="32">
        <f>IF(B1311="","",IF(B1311&gt;='Mortgage Calculator'!$D$22,E1311+I1311,MIN('Mortgage Calculator'!$D$23,E1311+I1311)))</f>
        <v>0</v>
      </c>
      <c r="G1311" s="33"/>
      <c r="H1311" s="32">
        <f>IF(B1311="","",MAX(0,MIN('Mortgage Calculator'!$D$17+N(G1311),E1311+I1311-F1311)))</f>
        <v>0</v>
      </c>
      <c r="I1311" s="32">
        <f>IF(B1311="","",ROUND(E1311*'Mortgage Calculator'!$D$8/12,2))</f>
        <v>0</v>
      </c>
      <c r="J1311" s="32">
        <f>IF(B1311="","",F1311+H1311-I1311)</f>
        <v>0</v>
      </c>
      <c r="K1311" s="34">
        <f>IF(B1311="","",ROUND(E1311-J1311,2))</f>
        <v>0</v>
      </c>
      <c r="L1311" s="35">
        <f>IF(B1311="","",L1310+I1311)</f>
        <v>0</v>
      </c>
      <c r="M1311" s="32">
        <f>IF(B1311="","",IF(AND('Mortgage Calculator'!$D$21/'Mortgage Calculator'!$D$6&gt;0.8,E1311/'Mortgage Calculator'!$D$6&gt;0.78),ROUND('Mortgage Calculator'!$D$21*'Mortgage Calculator'!$D$15/12,2),0))</f>
        <v>0</v>
      </c>
      <c r="N1311" s="36">
        <f>IF(B1311="","",1-K1311/'Mortgage Calculator'!$D$6)</f>
        <v>0</v>
      </c>
    </row>
    <row r="1312" spans="2:14">
      <c r="B1312" s="30">
        <f>IF(B1311="","",IF(K1311&gt;0.005,B1311+1,""))</f>
        <v>0</v>
      </c>
      <c r="C1312" s="31">
        <f>IF(B1312="","",EDATE('Mortgage Calculator'!$D$10,B1312-1))</f>
        <v>0</v>
      </c>
      <c r="D1312" s="30">
        <f>IF(B1312="","",INT((B1312-1)/12)+1)</f>
        <v>0</v>
      </c>
      <c r="E1312" s="32">
        <f>IF(B1312="","",K1311)</f>
        <v>0</v>
      </c>
      <c r="F1312" s="32">
        <f>IF(B1312="","",IF(B1312&gt;='Mortgage Calculator'!$D$22,E1312+I1312,MIN('Mortgage Calculator'!$D$23,E1312+I1312)))</f>
        <v>0</v>
      </c>
      <c r="G1312" s="33"/>
      <c r="H1312" s="32">
        <f>IF(B1312="","",MAX(0,MIN('Mortgage Calculator'!$D$17+N(G1312),E1312+I1312-F1312)))</f>
        <v>0</v>
      </c>
      <c r="I1312" s="32">
        <f>IF(B1312="","",ROUND(E1312*'Mortgage Calculator'!$D$8/12,2))</f>
        <v>0</v>
      </c>
      <c r="J1312" s="32">
        <f>IF(B1312="","",F1312+H1312-I1312)</f>
        <v>0</v>
      </c>
      <c r="K1312" s="34">
        <f>IF(B1312="","",ROUND(E1312-J1312,2))</f>
        <v>0</v>
      </c>
      <c r="L1312" s="35">
        <f>IF(B1312="","",L1311+I1312)</f>
        <v>0</v>
      </c>
      <c r="M1312" s="32">
        <f>IF(B1312="","",IF(AND('Mortgage Calculator'!$D$21/'Mortgage Calculator'!$D$6&gt;0.8,E1312/'Mortgage Calculator'!$D$6&gt;0.78),ROUND('Mortgage Calculator'!$D$21*'Mortgage Calculator'!$D$15/12,2),0))</f>
        <v>0</v>
      </c>
      <c r="N1312" s="36">
        <f>IF(B1312="","",1-K1312/'Mortgage Calculator'!$D$6)</f>
        <v>0</v>
      </c>
    </row>
    <row r="1313" spans="2:14">
      <c r="B1313" s="30">
        <f>IF(B1312="","",IF(K1312&gt;0.005,B1312+1,""))</f>
        <v>0</v>
      </c>
      <c r="C1313" s="31">
        <f>IF(B1313="","",EDATE('Mortgage Calculator'!$D$10,B1313-1))</f>
        <v>0</v>
      </c>
      <c r="D1313" s="30">
        <f>IF(B1313="","",INT((B1313-1)/12)+1)</f>
        <v>0</v>
      </c>
      <c r="E1313" s="32">
        <f>IF(B1313="","",K1312)</f>
        <v>0</v>
      </c>
      <c r="F1313" s="32">
        <f>IF(B1313="","",IF(B1313&gt;='Mortgage Calculator'!$D$22,E1313+I1313,MIN('Mortgage Calculator'!$D$23,E1313+I1313)))</f>
        <v>0</v>
      </c>
      <c r="G1313" s="33"/>
      <c r="H1313" s="32">
        <f>IF(B1313="","",MAX(0,MIN('Mortgage Calculator'!$D$17+N(G1313),E1313+I1313-F1313)))</f>
        <v>0</v>
      </c>
      <c r="I1313" s="32">
        <f>IF(B1313="","",ROUND(E1313*'Mortgage Calculator'!$D$8/12,2))</f>
        <v>0</v>
      </c>
      <c r="J1313" s="32">
        <f>IF(B1313="","",F1313+H1313-I1313)</f>
        <v>0</v>
      </c>
      <c r="K1313" s="34">
        <f>IF(B1313="","",ROUND(E1313-J1313,2))</f>
        <v>0</v>
      </c>
      <c r="L1313" s="35">
        <f>IF(B1313="","",L1312+I1313)</f>
        <v>0</v>
      </c>
      <c r="M1313" s="32">
        <f>IF(B1313="","",IF(AND('Mortgage Calculator'!$D$21/'Mortgage Calculator'!$D$6&gt;0.8,E1313/'Mortgage Calculator'!$D$6&gt;0.78),ROUND('Mortgage Calculator'!$D$21*'Mortgage Calculator'!$D$15/12,2),0))</f>
        <v>0</v>
      </c>
      <c r="N1313" s="36">
        <f>IF(B1313="","",1-K1313/'Mortgage Calculator'!$D$6)</f>
        <v>0</v>
      </c>
    </row>
    <row r="1314" spans="2:14">
      <c r="B1314" s="30">
        <f>IF(B1313="","",IF(K1313&gt;0.005,B1313+1,""))</f>
        <v>0</v>
      </c>
      <c r="C1314" s="31">
        <f>IF(B1314="","",EDATE('Mortgage Calculator'!$D$10,B1314-1))</f>
        <v>0</v>
      </c>
      <c r="D1314" s="30">
        <f>IF(B1314="","",INT((B1314-1)/12)+1)</f>
        <v>0</v>
      </c>
      <c r="E1314" s="32">
        <f>IF(B1314="","",K1313)</f>
        <v>0</v>
      </c>
      <c r="F1314" s="32">
        <f>IF(B1314="","",IF(B1314&gt;='Mortgage Calculator'!$D$22,E1314+I1314,MIN('Mortgage Calculator'!$D$23,E1314+I1314)))</f>
        <v>0</v>
      </c>
      <c r="G1314" s="33"/>
      <c r="H1314" s="32">
        <f>IF(B1314="","",MAX(0,MIN('Mortgage Calculator'!$D$17+N(G1314),E1314+I1314-F1314)))</f>
        <v>0</v>
      </c>
      <c r="I1314" s="32">
        <f>IF(B1314="","",ROUND(E1314*'Mortgage Calculator'!$D$8/12,2))</f>
        <v>0</v>
      </c>
      <c r="J1314" s="32">
        <f>IF(B1314="","",F1314+H1314-I1314)</f>
        <v>0</v>
      </c>
      <c r="K1314" s="34">
        <f>IF(B1314="","",ROUND(E1314-J1314,2))</f>
        <v>0</v>
      </c>
      <c r="L1314" s="35">
        <f>IF(B1314="","",L1313+I1314)</f>
        <v>0</v>
      </c>
      <c r="M1314" s="32">
        <f>IF(B1314="","",IF(AND('Mortgage Calculator'!$D$21/'Mortgage Calculator'!$D$6&gt;0.8,E1314/'Mortgage Calculator'!$D$6&gt;0.78),ROUND('Mortgage Calculator'!$D$21*'Mortgage Calculator'!$D$15/12,2),0))</f>
        <v>0</v>
      </c>
      <c r="N1314" s="36">
        <f>IF(B1314="","",1-K1314/'Mortgage Calculator'!$D$6)</f>
        <v>0</v>
      </c>
    </row>
    <row r="1315" spans="2:14">
      <c r="B1315" s="30">
        <f>IF(B1314="","",IF(K1314&gt;0.005,B1314+1,""))</f>
        <v>0</v>
      </c>
      <c r="C1315" s="31">
        <f>IF(B1315="","",EDATE('Mortgage Calculator'!$D$10,B1315-1))</f>
        <v>0</v>
      </c>
      <c r="D1315" s="30">
        <f>IF(B1315="","",INT((B1315-1)/12)+1)</f>
        <v>0</v>
      </c>
      <c r="E1315" s="32">
        <f>IF(B1315="","",K1314)</f>
        <v>0</v>
      </c>
      <c r="F1315" s="32">
        <f>IF(B1315="","",IF(B1315&gt;='Mortgage Calculator'!$D$22,E1315+I1315,MIN('Mortgage Calculator'!$D$23,E1315+I1315)))</f>
        <v>0</v>
      </c>
      <c r="G1315" s="33"/>
      <c r="H1315" s="32">
        <f>IF(B1315="","",MAX(0,MIN('Mortgage Calculator'!$D$17+N(G1315),E1315+I1315-F1315)))</f>
        <v>0</v>
      </c>
      <c r="I1315" s="32">
        <f>IF(B1315="","",ROUND(E1315*'Mortgage Calculator'!$D$8/12,2))</f>
        <v>0</v>
      </c>
      <c r="J1315" s="32">
        <f>IF(B1315="","",F1315+H1315-I1315)</f>
        <v>0</v>
      </c>
      <c r="K1315" s="34">
        <f>IF(B1315="","",ROUND(E1315-J1315,2))</f>
        <v>0</v>
      </c>
      <c r="L1315" s="35">
        <f>IF(B1315="","",L1314+I1315)</f>
        <v>0</v>
      </c>
      <c r="M1315" s="32">
        <f>IF(B1315="","",IF(AND('Mortgage Calculator'!$D$21/'Mortgage Calculator'!$D$6&gt;0.8,E1315/'Mortgage Calculator'!$D$6&gt;0.78),ROUND('Mortgage Calculator'!$D$21*'Mortgage Calculator'!$D$15/12,2),0))</f>
        <v>0</v>
      </c>
      <c r="N1315" s="36">
        <f>IF(B1315="","",1-K1315/'Mortgage Calculator'!$D$6)</f>
        <v>0</v>
      </c>
    </row>
    <row r="1316" spans="2:14">
      <c r="B1316" s="30">
        <f>IF(B1315="","",IF(K1315&gt;0.005,B1315+1,""))</f>
        <v>0</v>
      </c>
      <c r="C1316" s="31">
        <f>IF(B1316="","",EDATE('Mortgage Calculator'!$D$10,B1316-1))</f>
        <v>0</v>
      </c>
      <c r="D1316" s="30">
        <f>IF(B1316="","",INT((B1316-1)/12)+1)</f>
        <v>0</v>
      </c>
      <c r="E1316" s="32">
        <f>IF(B1316="","",K1315)</f>
        <v>0</v>
      </c>
      <c r="F1316" s="32">
        <f>IF(B1316="","",IF(B1316&gt;='Mortgage Calculator'!$D$22,E1316+I1316,MIN('Mortgage Calculator'!$D$23,E1316+I1316)))</f>
        <v>0</v>
      </c>
      <c r="G1316" s="33"/>
      <c r="H1316" s="32">
        <f>IF(B1316="","",MAX(0,MIN('Mortgage Calculator'!$D$17+N(G1316),E1316+I1316-F1316)))</f>
        <v>0</v>
      </c>
      <c r="I1316" s="32">
        <f>IF(B1316="","",ROUND(E1316*'Mortgage Calculator'!$D$8/12,2))</f>
        <v>0</v>
      </c>
      <c r="J1316" s="32">
        <f>IF(B1316="","",F1316+H1316-I1316)</f>
        <v>0</v>
      </c>
      <c r="K1316" s="34">
        <f>IF(B1316="","",ROUND(E1316-J1316,2))</f>
        <v>0</v>
      </c>
      <c r="L1316" s="35">
        <f>IF(B1316="","",L1315+I1316)</f>
        <v>0</v>
      </c>
      <c r="M1316" s="32">
        <f>IF(B1316="","",IF(AND('Mortgage Calculator'!$D$21/'Mortgage Calculator'!$D$6&gt;0.8,E1316/'Mortgage Calculator'!$D$6&gt;0.78),ROUND('Mortgage Calculator'!$D$21*'Mortgage Calculator'!$D$15/12,2),0))</f>
        <v>0</v>
      </c>
      <c r="N1316" s="36">
        <f>IF(B1316="","",1-K1316/'Mortgage Calculator'!$D$6)</f>
        <v>0</v>
      </c>
    </row>
    <row r="1317" spans="2:14">
      <c r="B1317" s="30">
        <f>IF(B1316="","",IF(K1316&gt;0.005,B1316+1,""))</f>
        <v>0</v>
      </c>
      <c r="C1317" s="31">
        <f>IF(B1317="","",EDATE('Mortgage Calculator'!$D$10,B1317-1))</f>
        <v>0</v>
      </c>
      <c r="D1317" s="30">
        <f>IF(B1317="","",INT((B1317-1)/12)+1)</f>
        <v>0</v>
      </c>
      <c r="E1317" s="32">
        <f>IF(B1317="","",K1316)</f>
        <v>0</v>
      </c>
      <c r="F1317" s="32">
        <f>IF(B1317="","",IF(B1317&gt;='Mortgage Calculator'!$D$22,E1317+I1317,MIN('Mortgage Calculator'!$D$23,E1317+I1317)))</f>
        <v>0</v>
      </c>
      <c r="G1317" s="33"/>
      <c r="H1317" s="32">
        <f>IF(B1317="","",MAX(0,MIN('Mortgage Calculator'!$D$17+N(G1317),E1317+I1317-F1317)))</f>
        <v>0</v>
      </c>
      <c r="I1317" s="32">
        <f>IF(B1317="","",ROUND(E1317*'Mortgage Calculator'!$D$8/12,2))</f>
        <v>0</v>
      </c>
      <c r="J1317" s="32">
        <f>IF(B1317="","",F1317+H1317-I1317)</f>
        <v>0</v>
      </c>
      <c r="K1317" s="34">
        <f>IF(B1317="","",ROUND(E1317-J1317,2))</f>
        <v>0</v>
      </c>
      <c r="L1317" s="35">
        <f>IF(B1317="","",L1316+I1317)</f>
        <v>0</v>
      </c>
      <c r="M1317" s="32">
        <f>IF(B1317="","",IF(AND('Mortgage Calculator'!$D$21/'Mortgage Calculator'!$D$6&gt;0.8,E1317/'Mortgage Calculator'!$D$6&gt;0.78),ROUND('Mortgage Calculator'!$D$21*'Mortgage Calculator'!$D$15/12,2),0))</f>
        <v>0</v>
      </c>
      <c r="N1317" s="36">
        <f>IF(B1317="","",1-K1317/'Mortgage Calculator'!$D$6)</f>
        <v>0</v>
      </c>
    </row>
    <row r="1318" spans="2:14">
      <c r="B1318" s="30">
        <f>IF(B1317="","",IF(K1317&gt;0.005,B1317+1,""))</f>
        <v>0</v>
      </c>
      <c r="C1318" s="31">
        <f>IF(B1318="","",EDATE('Mortgage Calculator'!$D$10,B1318-1))</f>
        <v>0</v>
      </c>
      <c r="D1318" s="30">
        <f>IF(B1318="","",INT((B1318-1)/12)+1)</f>
        <v>0</v>
      </c>
      <c r="E1318" s="32">
        <f>IF(B1318="","",K1317)</f>
        <v>0</v>
      </c>
      <c r="F1318" s="32">
        <f>IF(B1318="","",IF(B1318&gt;='Mortgage Calculator'!$D$22,E1318+I1318,MIN('Mortgage Calculator'!$D$23,E1318+I1318)))</f>
        <v>0</v>
      </c>
      <c r="G1318" s="33"/>
      <c r="H1318" s="32">
        <f>IF(B1318="","",MAX(0,MIN('Mortgage Calculator'!$D$17+N(G1318),E1318+I1318-F1318)))</f>
        <v>0</v>
      </c>
      <c r="I1318" s="32">
        <f>IF(B1318="","",ROUND(E1318*'Mortgage Calculator'!$D$8/12,2))</f>
        <v>0</v>
      </c>
      <c r="J1318" s="32">
        <f>IF(B1318="","",F1318+H1318-I1318)</f>
        <v>0</v>
      </c>
      <c r="K1318" s="34">
        <f>IF(B1318="","",ROUND(E1318-J1318,2))</f>
        <v>0</v>
      </c>
      <c r="L1318" s="35">
        <f>IF(B1318="","",L1317+I1318)</f>
        <v>0</v>
      </c>
      <c r="M1318" s="32">
        <f>IF(B1318="","",IF(AND('Mortgage Calculator'!$D$21/'Mortgage Calculator'!$D$6&gt;0.8,E1318/'Mortgage Calculator'!$D$6&gt;0.78),ROUND('Mortgage Calculator'!$D$21*'Mortgage Calculator'!$D$15/12,2),0))</f>
        <v>0</v>
      </c>
      <c r="N1318" s="36">
        <f>IF(B1318="","",1-K1318/'Mortgage Calculator'!$D$6)</f>
        <v>0</v>
      </c>
    </row>
    <row r="1319" spans="2:14">
      <c r="B1319" s="30">
        <f>IF(B1318="","",IF(K1318&gt;0.005,B1318+1,""))</f>
        <v>0</v>
      </c>
      <c r="C1319" s="31">
        <f>IF(B1319="","",EDATE('Mortgage Calculator'!$D$10,B1319-1))</f>
        <v>0</v>
      </c>
      <c r="D1319" s="30">
        <f>IF(B1319="","",INT((B1319-1)/12)+1)</f>
        <v>0</v>
      </c>
      <c r="E1319" s="32">
        <f>IF(B1319="","",K1318)</f>
        <v>0</v>
      </c>
      <c r="F1319" s="32">
        <f>IF(B1319="","",IF(B1319&gt;='Mortgage Calculator'!$D$22,E1319+I1319,MIN('Mortgage Calculator'!$D$23,E1319+I1319)))</f>
        <v>0</v>
      </c>
      <c r="G1319" s="33"/>
      <c r="H1319" s="32">
        <f>IF(B1319="","",MAX(0,MIN('Mortgage Calculator'!$D$17+N(G1319),E1319+I1319-F1319)))</f>
        <v>0</v>
      </c>
      <c r="I1319" s="32">
        <f>IF(B1319="","",ROUND(E1319*'Mortgage Calculator'!$D$8/12,2))</f>
        <v>0</v>
      </c>
      <c r="J1319" s="32">
        <f>IF(B1319="","",F1319+H1319-I1319)</f>
        <v>0</v>
      </c>
      <c r="K1319" s="34">
        <f>IF(B1319="","",ROUND(E1319-J1319,2))</f>
        <v>0</v>
      </c>
      <c r="L1319" s="35">
        <f>IF(B1319="","",L1318+I1319)</f>
        <v>0</v>
      </c>
      <c r="M1319" s="32">
        <f>IF(B1319="","",IF(AND('Mortgage Calculator'!$D$21/'Mortgage Calculator'!$D$6&gt;0.8,E1319/'Mortgage Calculator'!$D$6&gt;0.78),ROUND('Mortgage Calculator'!$D$21*'Mortgage Calculator'!$D$15/12,2),0))</f>
        <v>0</v>
      </c>
      <c r="N1319" s="36">
        <f>IF(B1319="","",1-K1319/'Mortgage Calculator'!$D$6)</f>
        <v>0</v>
      </c>
    </row>
    <row r="1320" spans="2:14">
      <c r="B1320" s="30">
        <f>IF(B1319="","",IF(K1319&gt;0.005,B1319+1,""))</f>
        <v>0</v>
      </c>
      <c r="C1320" s="31">
        <f>IF(B1320="","",EDATE('Mortgage Calculator'!$D$10,B1320-1))</f>
        <v>0</v>
      </c>
      <c r="D1320" s="30">
        <f>IF(B1320="","",INT((B1320-1)/12)+1)</f>
        <v>0</v>
      </c>
      <c r="E1320" s="32">
        <f>IF(B1320="","",K1319)</f>
        <v>0</v>
      </c>
      <c r="F1320" s="32">
        <f>IF(B1320="","",IF(B1320&gt;='Mortgage Calculator'!$D$22,E1320+I1320,MIN('Mortgage Calculator'!$D$23,E1320+I1320)))</f>
        <v>0</v>
      </c>
      <c r="G1320" s="33"/>
      <c r="H1320" s="32">
        <f>IF(B1320="","",MAX(0,MIN('Mortgage Calculator'!$D$17+N(G1320),E1320+I1320-F1320)))</f>
        <v>0</v>
      </c>
      <c r="I1320" s="32">
        <f>IF(B1320="","",ROUND(E1320*'Mortgage Calculator'!$D$8/12,2))</f>
        <v>0</v>
      </c>
      <c r="J1320" s="32">
        <f>IF(B1320="","",F1320+H1320-I1320)</f>
        <v>0</v>
      </c>
      <c r="K1320" s="34">
        <f>IF(B1320="","",ROUND(E1320-J1320,2))</f>
        <v>0</v>
      </c>
      <c r="L1320" s="35">
        <f>IF(B1320="","",L1319+I1320)</f>
        <v>0</v>
      </c>
      <c r="M1320" s="32">
        <f>IF(B1320="","",IF(AND('Mortgage Calculator'!$D$21/'Mortgage Calculator'!$D$6&gt;0.8,E1320/'Mortgage Calculator'!$D$6&gt;0.78),ROUND('Mortgage Calculator'!$D$21*'Mortgage Calculator'!$D$15/12,2),0))</f>
        <v>0</v>
      </c>
      <c r="N1320" s="36">
        <f>IF(B1320="","",1-K1320/'Mortgage Calculator'!$D$6)</f>
        <v>0</v>
      </c>
    </row>
    <row r="1321" spans="2:14">
      <c r="B1321" s="30">
        <f>IF(B1320="","",IF(K1320&gt;0.005,B1320+1,""))</f>
        <v>0</v>
      </c>
      <c r="C1321" s="31">
        <f>IF(B1321="","",EDATE('Mortgage Calculator'!$D$10,B1321-1))</f>
        <v>0</v>
      </c>
      <c r="D1321" s="30">
        <f>IF(B1321="","",INT((B1321-1)/12)+1)</f>
        <v>0</v>
      </c>
      <c r="E1321" s="32">
        <f>IF(B1321="","",K1320)</f>
        <v>0</v>
      </c>
      <c r="F1321" s="32">
        <f>IF(B1321="","",IF(B1321&gt;='Mortgage Calculator'!$D$22,E1321+I1321,MIN('Mortgage Calculator'!$D$23,E1321+I1321)))</f>
        <v>0</v>
      </c>
      <c r="G1321" s="33"/>
      <c r="H1321" s="32">
        <f>IF(B1321="","",MAX(0,MIN('Mortgage Calculator'!$D$17+N(G1321),E1321+I1321-F1321)))</f>
        <v>0</v>
      </c>
      <c r="I1321" s="32">
        <f>IF(B1321="","",ROUND(E1321*'Mortgage Calculator'!$D$8/12,2))</f>
        <v>0</v>
      </c>
      <c r="J1321" s="32">
        <f>IF(B1321="","",F1321+H1321-I1321)</f>
        <v>0</v>
      </c>
      <c r="K1321" s="34">
        <f>IF(B1321="","",ROUND(E1321-J1321,2))</f>
        <v>0</v>
      </c>
      <c r="L1321" s="35">
        <f>IF(B1321="","",L1320+I1321)</f>
        <v>0</v>
      </c>
      <c r="M1321" s="32">
        <f>IF(B1321="","",IF(AND('Mortgage Calculator'!$D$21/'Mortgage Calculator'!$D$6&gt;0.8,E1321/'Mortgage Calculator'!$D$6&gt;0.78),ROUND('Mortgage Calculator'!$D$21*'Mortgage Calculator'!$D$15/12,2),0))</f>
        <v>0</v>
      </c>
      <c r="N1321" s="36">
        <f>IF(B1321="","",1-K1321/'Mortgage Calculator'!$D$6)</f>
        <v>0</v>
      </c>
    </row>
    <row r="1322" spans="2:14">
      <c r="B1322" s="30">
        <f>IF(B1321="","",IF(K1321&gt;0.005,B1321+1,""))</f>
        <v>0</v>
      </c>
      <c r="C1322" s="31">
        <f>IF(B1322="","",EDATE('Mortgage Calculator'!$D$10,B1322-1))</f>
        <v>0</v>
      </c>
      <c r="D1322" s="30">
        <f>IF(B1322="","",INT((B1322-1)/12)+1)</f>
        <v>0</v>
      </c>
      <c r="E1322" s="32">
        <f>IF(B1322="","",K1321)</f>
        <v>0</v>
      </c>
      <c r="F1322" s="32">
        <f>IF(B1322="","",IF(B1322&gt;='Mortgage Calculator'!$D$22,E1322+I1322,MIN('Mortgage Calculator'!$D$23,E1322+I1322)))</f>
        <v>0</v>
      </c>
      <c r="G1322" s="33"/>
      <c r="H1322" s="32">
        <f>IF(B1322="","",MAX(0,MIN('Mortgage Calculator'!$D$17+N(G1322),E1322+I1322-F1322)))</f>
        <v>0</v>
      </c>
      <c r="I1322" s="32">
        <f>IF(B1322="","",ROUND(E1322*'Mortgage Calculator'!$D$8/12,2))</f>
        <v>0</v>
      </c>
      <c r="J1322" s="32">
        <f>IF(B1322="","",F1322+H1322-I1322)</f>
        <v>0</v>
      </c>
      <c r="K1322" s="34">
        <f>IF(B1322="","",ROUND(E1322-J1322,2))</f>
        <v>0</v>
      </c>
      <c r="L1322" s="35">
        <f>IF(B1322="","",L1321+I1322)</f>
        <v>0</v>
      </c>
      <c r="M1322" s="32">
        <f>IF(B1322="","",IF(AND('Mortgage Calculator'!$D$21/'Mortgage Calculator'!$D$6&gt;0.8,E1322/'Mortgage Calculator'!$D$6&gt;0.78),ROUND('Mortgage Calculator'!$D$21*'Mortgage Calculator'!$D$15/12,2),0))</f>
        <v>0</v>
      </c>
      <c r="N1322" s="36">
        <f>IF(B1322="","",1-K1322/'Mortgage Calculator'!$D$6)</f>
        <v>0</v>
      </c>
    </row>
    <row r="1323" spans="2:14">
      <c r="B1323" s="30">
        <f>IF(B1322="","",IF(K1322&gt;0.005,B1322+1,""))</f>
        <v>0</v>
      </c>
      <c r="C1323" s="31">
        <f>IF(B1323="","",EDATE('Mortgage Calculator'!$D$10,B1323-1))</f>
        <v>0</v>
      </c>
      <c r="D1323" s="30">
        <f>IF(B1323="","",INT((B1323-1)/12)+1)</f>
        <v>0</v>
      </c>
      <c r="E1323" s="32">
        <f>IF(B1323="","",K1322)</f>
        <v>0</v>
      </c>
      <c r="F1323" s="32">
        <f>IF(B1323="","",IF(B1323&gt;='Mortgage Calculator'!$D$22,E1323+I1323,MIN('Mortgage Calculator'!$D$23,E1323+I1323)))</f>
        <v>0</v>
      </c>
      <c r="G1323" s="33"/>
      <c r="H1323" s="32">
        <f>IF(B1323="","",MAX(0,MIN('Mortgage Calculator'!$D$17+N(G1323),E1323+I1323-F1323)))</f>
        <v>0</v>
      </c>
      <c r="I1323" s="32">
        <f>IF(B1323="","",ROUND(E1323*'Mortgage Calculator'!$D$8/12,2))</f>
        <v>0</v>
      </c>
      <c r="J1323" s="32">
        <f>IF(B1323="","",F1323+H1323-I1323)</f>
        <v>0</v>
      </c>
      <c r="K1323" s="34">
        <f>IF(B1323="","",ROUND(E1323-J1323,2))</f>
        <v>0</v>
      </c>
      <c r="L1323" s="35">
        <f>IF(B1323="","",L1322+I1323)</f>
        <v>0</v>
      </c>
      <c r="M1323" s="32">
        <f>IF(B1323="","",IF(AND('Mortgage Calculator'!$D$21/'Mortgage Calculator'!$D$6&gt;0.8,E1323/'Mortgage Calculator'!$D$6&gt;0.78),ROUND('Mortgage Calculator'!$D$21*'Mortgage Calculator'!$D$15/12,2),0))</f>
        <v>0</v>
      </c>
      <c r="N1323" s="36">
        <f>IF(B1323="","",1-K1323/'Mortgage Calculator'!$D$6)</f>
        <v>0</v>
      </c>
    </row>
    <row r="1324" spans="2:14">
      <c r="B1324" s="30">
        <f>IF(B1323="","",IF(K1323&gt;0.005,B1323+1,""))</f>
        <v>0</v>
      </c>
      <c r="C1324" s="31">
        <f>IF(B1324="","",EDATE('Mortgage Calculator'!$D$10,B1324-1))</f>
        <v>0</v>
      </c>
      <c r="D1324" s="30">
        <f>IF(B1324="","",INT((B1324-1)/12)+1)</f>
        <v>0</v>
      </c>
      <c r="E1324" s="32">
        <f>IF(B1324="","",K1323)</f>
        <v>0</v>
      </c>
      <c r="F1324" s="32">
        <f>IF(B1324="","",IF(B1324&gt;='Mortgage Calculator'!$D$22,E1324+I1324,MIN('Mortgage Calculator'!$D$23,E1324+I1324)))</f>
        <v>0</v>
      </c>
      <c r="G1324" s="33"/>
      <c r="H1324" s="32">
        <f>IF(B1324="","",MAX(0,MIN('Mortgage Calculator'!$D$17+N(G1324),E1324+I1324-F1324)))</f>
        <v>0</v>
      </c>
      <c r="I1324" s="32">
        <f>IF(B1324="","",ROUND(E1324*'Mortgage Calculator'!$D$8/12,2))</f>
        <v>0</v>
      </c>
      <c r="J1324" s="32">
        <f>IF(B1324="","",F1324+H1324-I1324)</f>
        <v>0</v>
      </c>
      <c r="K1324" s="34">
        <f>IF(B1324="","",ROUND(E1324-J1324,2))</f>
        <v>0</v>
      </c>
      <c r="L1324" s="35">
        <f>IF(B1324="","",L1323+I1324)</f>
        <v>0</v>
      </c>
      <c r="M1324" s="32">
        <f>IF(B1324="","",IF(AND('Mortgage Calculator'!$D$21/'Mortgage Calculator'!$D$6&gt;0.8,E1324/'Mortgage Calculator'!$D$6&gt;0.78),ROUND('Mortgage Calculator'!$D$21*'Mortgage Calculator'!$D$15/12,2),0))</f>
        <v>0</v>
      </c>
      <c r="N1324" s="36">
        <f>IF(B1324="","",1-K1324/'Mortgage Calculator'!$D$6)</f>
        <v>0</v>
      </c>
    </row>
    <row r="1325" spans="2:14">
      <c r="B1325" s="30">
        <f>IF(B1324="","",IF(K1324&gt;0.005,B1324+1,""))</f>
        <v>0</v>
      </c>
      <c r="C1325" s="31">
        <f>IF(B1325="","",EDATE('Mortgage Calculator'!$D$10,B1325-1))</f>
        <v>0</v>
      </c>
      <c r="D1325" s="30">
        <f>IF(B1325="","",INT((B1325-1)/12)+1)</f>
        <v>0</v>
      </c>
      <c r="E1325" s="32">
        <f>IF(B1325="","",K1324)</f>
        <v>0</v>
      </c>
      <c r="F1325" s="32">
        <f>IF(B1325="","",IF(B1325&gt;='Mortgage Calculator'!$D$22,E1325+I1325,MIN('Mortgage Calculator'!$D$23,E1325+I1325)))</f>
        <v>0</v>
      </c>
      <c r="G1325" s="33"/>
      <c r="H1325" s="32">
        <f>IF(B1325="","",MAX(0,MIN('Mortgage Calculator'!$D$17+N(G1325),E1325+I1325-F1325)))</f>
        <v>0</v>
      </c>
      <c r="I1325" s="32">
        <f>IF(B1325="","",ROUND(E1325*'Mortgage Calculator'!$D$8/12,2))</f>
        <v>0</v>
      </c>
      <c r="J1325" s="32">
        <f>IF(B1325="","",F1325+H1325-I1325)</f>
        <v>0</v>
      </c>
      <c r="K1325" s="34">
        <f>IF(B1325="","",ROUND(E1325-J1325,2))</f>
        <v>0</v>
      </c>
      <c r="L1325" s="35">
        <f>IF(B1325="","",L1324+I1325)</f>
        <v>0</v>
      </c>
      <c r="M1325" s="32">
        <f>IF(B1325="","",IF(AND('Mortgage Calculator'!$D$21/'Mortgage Calculator'!$D$6&gt;0.8,E1325/'Mortgage Calculator'!$D$6&gt;0.78),ROUND('Mortgage Calculator'!$D$21*'Mortgage Calculator'!$D$15/12,2),0))</f>
        <v>0</v>
      </c>
      <c r="N1325" s="36">
        <f>IF(B1325="","",1-K1325/'Mortgage Calculator'!$D$6)</f>
        <v>0</v>
      </c>
    </row>
    <row r="1326" spans="2:14">
      <c r="B1326" s="30">
        <f>IF(B1325="","",IF(K1325&gt;0.005,B1325+1,""))</f>
        <v>0</v>
      </c>
      <c r="C1326" s="31">
        <f>IF(B1326="","",EDATE('Mortgage Calculator'!$D$10,B1326-1))</f>
        <v>0</v>
      </c>
      <c r="D1326" s="30">
        <f>IF(B1326="","",INT((B1326-1)/12)+1)</f>
        <v>0</v>
      </c>
      <c r="E1326" s="32">
        <f>IF(B1326="","",K1325)</f>
        <v>0</v>
      </c>
      <c r="F1326" s="32">
        <f>IF(B1326="","",IF(B1326&gt;='Mortgage Calculator'!$D$22,E1326+I1326,MIN('Mortgage Calculator'!$D$23,E1326+I1326)))</f>
        <v>0</v>
      </c>
      <c r="G1326" s="33"/>
      <c r="H1326" s="32">
        <f>IF(B1326="","",MAX(0,MIN('Mortgage Calculator'!$D$17+N(G1326),E1326+I1326-F1326)))</f>
        <v>0</v>
      </c>
      <c r="I1326" s="32">
        <f>IF(B1326="","",ROUND(E1326*'Mortgage Calculator'!$D$8/12,2))</f>
        <v>0</v>
      </c>
      <c r="J1326" s="32">
        <f>IF(B1326="","",F1326+H1326-I1326)</f>
        <v>0</v>
      </c>
      <c r="K1326" s="34">
        <f>IF(B1326="","",ROUND(E1326-J1326,2))</f>
        <v>0</v>
      </c>
      <c r="L1326" s="35">
        <f>IF(B1326="","",L1325+I1326)</f>
        <v>0</v>
      </c>
      <c r="M1326" s="32">
        <f>IF(B1326="","",IF(AND('Mortgage Calculator'!$D$21/'Mortgage Calculator'!$D$6&gt;0.8,E1326/'Mortgage Calculator'!$D$6&gt;0.78),ROUND('Mortgage Calculator'!$D$21*'Mortgage Calculator'!$D$15/12,2),0))</f>
        <v>0</v>
      </c>
      <c r="N1326" s="36">
        <f>IF(B1326="","",1-K1326/'Mortgage Calculator'!$D$6)</f>
        <v>0</v>
      </c>
    </row>
    <row r="1327" spans="2:14">
      <c r="B1327" s="30">
        <f>IF(B1326="","",IF(K1326&gt;0.005,B1326+1,""))</f>
        <v>0</v>
      </c>
      <c r="C1327" s="31">
        <f>IF(B1327="","",EDATE('Mortgage Calculator'!$D$10,B1327-1))</f>
        <v>0</v>
      </c>
      <c r="D1327" s="30">
        <f>IF(B1327="","",INT((B1327-1)/12)+1)</f>
        <v>0</v>
      </c>
      <c r="E1327" s="32">
        <f>IF(B1327="","",K1326)</f>
        <v>0</v>
      </c>
      <c r="F1327" s="32">
        <f>IF(B1327="","",IF(B1327&gt;='Mortgage Calculator'!$D$22,E1327+I1327,MIN('Mortgage Calculator'!$D$23,E1327+I1327)))</f>
        <v>0</v>
      </c>
      <c r="G1327" s="33"/>
      <c r="H1327" s="32">
        <f>IF(B1327="","",MAX(0,MIN('Mortgage Calculator'!$D$17+N(G1327),E1327+I1327-F1327)))</f>
        <v>0</v>
      </c>
      <c r="I1327" s="32">
        <f>IF(B1327="","",ROUND(E1327*'Mortgage Calculator'!$D$8/12,2))</f>
        <v>0</v>
      </c>
      <c r="J1327" s="32">
        <f>IF(B1327="","",F1327+H1327-I1327)</f>
        <v>0</v>
      </c>
      <c r="K1327" s="34">
        <f>IF(B1327="","",ROUND(E1327-J1327,2))</f>
        <v>0</v>
      </c>
      <c r="L1327" s="35">
        <f>IF(B1327="","",L1326+I1327)</f>
        <v>0</v>
      </c>
      <c r="M1327" s="32">
        <f>IF(B1327="","",IF(AND('Mortgage Calculator'!$D$21/'Mortgage Calculator'!$D$6&gt;0.8,E1327/'Mortgage Calculator'!$D$6&gt;0.78),ROUND('Mortgage Calculator'!$D$21*'Mortgage Calculator'!$D$15/12,2),0))</f>
        <v>0</v>
      </c>
      <c r="N1327" s="36">
        <f>IF(B1327="","",1-K1327/'Mortgage Calculator'!$D$6)</f>
        <v>0</v>
      </c>
    </row>
    <row r="1328" spans="2:14">
      <c r="B1328" s="30">
        <f>IF(B1327="","",IF(K1327&gt;0.005,B1327+1,""))</f>
        <v>0</v>
      </c>
      <c r="C1328" s="31">
        <f>IF(B1328="","",EDATE('Mortgage Calculator'!$D$10,B1328-1))</f>
        <v>0</v>
      </c>
      <c r="D1328" s="30">
        <f>IF(B1328="","",INT((B1328-1)/12)+1)</f>
        <v>0</v>
      </c>
      <c r="E1328" s="32">
        <f>IF(B1328="","",K1327)</f>
        <v>0</v>
      </c>
      <c r="F1328" s="32">
        <f>IF(B1328="","",IF(B1328&gt;='Mortgage Calculator'!$D$22,E1328+I1328,MIN('Mortgage Calculator'!$D$23,E1328+I1328)))</f>
        <v>0</v>
      </c>
      <c r="G1328" s="33"/>
      <c r="H1328" s="32">
        <f>IF(B1328="","",MAX(0,MIN('Mortgage Calculator'!$D$17+N(G1328),E1328+I1328-F1328)))</f>
        <v>0</v>
      </c>
      <c r="I1328" s="32">
        <f>IF(B1328="","",ROUND(E1328*'Mortgage Calculator'!$D$8/12,2))</f>
        <v>0</v>
      </c>
      <c r="J1328" s="32">
        <f>IF(B1328="","",F1328+H1328-I1328)</f>
        <v>0</v>
      </c>
      <c r="K1328" s="34">
        <f>IF(B1328="","",ROUND(E1328-J1328,2))</f>
        <v>0</v>
      </c>
      <c r="L1328" s="35">
        <f>IF(B1328="","",L1327+I1328)</f>
        <v>0</v>
      </c>
      <c r="M1328" s="32">
        <f>IF(B1328="","",IF(AND('Mortgage Calculator'!$D$21/'Mortgage Calculator'!$D$6&gt;0.8,E1328/'Mortgage Calculator'!$D$6&gt;0.78),ROUND('Mortgage Calculator'!$D$21*'Mortgage Calculator'!$D$15/12,2),0))</f>
        <v>0</v>
      </c>
      <c r="N1328" s="36">
        <f>IF(B1328="","",1-K1328/'Mortgage Calculator'!$D$6)</f>
        <v>0</v>
      </c>
    </row>
    <row r="1329" spans="2:14">
      <c r="B1329" s="30">
        <f>IF(B1328="","",IF(K1328&gt;0.005,B1328+1,""))</f>
        <v>0</v>
      </c>
      <c r="C1329" s="31">
        <f>IF(B1329="","",EDATE('Mortgage Calculator'!$D$10,B1329-1))</f>
        <v>0</v>
      </c>
      <c r="D1329" s="30">
        <f>IF(B1329="","",INT((B1329-1)/12)+1)</f>
        <v>0</v>
      </c>
      <c r="E1329" s="32">
        <f>IF(B1329="","",K1328)</f>
        <v>0</v>
      </c>
      <c r="F1329" s="32">
        <f>IF(B1329="","",IF(B1329&gt;='Mortgage Calculator'!$D$22,E1329+I1329,MIN('Mortgage Calculator'!$D$23,E1329+I1329)))</f>
        <v>0</v>
      </c>
      <c r="G1329" s="33"/>
      <c r="H1329" s="32">
        <f>IF(B1329="","",MAX(0,MIN('Mortgage Calculator'!$D$17+N(G1329),E1329+I1329-F1329)))</f>
        <v>0</v>
      </c>
      <c r="I1329" s="32">
        <f>IF(B1329="","",ROUND(E1329*'Mortgage Calculator'!$D$8/12,2))</f>
        <v>0</v>
      </c>
      <c r="J1329" s="32">
        <f>IF(B1329="","",F1329+H1329-I1329)</f>
        <v>0</v>
      </c>
      <c r="K1329" s="34">
        <f>IF(B1329="","",ROUND(E1329-J1329,2))</f>
        <v>0</v>
      </c>
      <c r="L1329" s="35">
        <f>IF(B1329="","",L1328+I1329)</f>
        <v>0</v>
      </c>
      <c r="M1329" s="32">
        <f>IF(B1329="","",IF(AND('Mortgage Calculator'!$D$21/'Mortgage Calculator'!$D$6&gt;0.8,E1329/'Mortgage Calculator'!$D$6&gt;0.78),ROUND('Mortgage Calculator'!$D$21*'Mortgage Calculator'!$D$15/12,2),0))</f>
        <v>0</v>
      </c>
      <c r="N1329" s="36">
        <f>IF(B1329="","",1-K1329/'Mortgage Calculator'!$D$6)</f>
        <v>0</v>
      </c>
    </row>
    <row r="1330" spans="2:14">
      <c r="B1330" s="30">
        <f>IF(B1329="","",IF(K1329&gt;0.005,B1329+1,""))</f>
        <v>0</v>
      </c>
      <c r="C1330" s="31">
        <f>IF(B1330="","",EDATE('Mortgage Calculator'!$D$10,B1330-1))</f>
        <v>0</v>
      </c>
      <c r="D1330" s="30">
        <f>IF(B1330="","",INT((B1330-1)/12)+1)</f>
        <v>0</v>
      </c>
      <c r="E1330" s="32">
        <f>IF(B1330="","",K1329)</f>
        <v>0</v>
      </c>
      <c r="F1330" s="32">
        <f>IF(B1330="","",IF(B1330&gt;='Mortgage Calculator'!$D$22,E1330+I1330,MIN('Mortgage Calculator'!$D$23,E1330+I1330)))</f>
        <v>0</v>
      </c>
      <c r="G1330" s="33"/>
      <c r="H1330" s="32">
        <f>IF(B1330="","",MAX(0,MIN('Mortgage Calculator'!$D$17+N(G1330),E1330+I1330-F1330)))</f>
        <v>0</v>
      </c>
      <c r="I1330" s="32">
        <f>IF(B1330="","",ROUND(E1330*'Mortgage Calculator'!$D$8/12,2))</f>
        <v>0</v>
      </c>
      <c r="J1330" s="32">
        <f>IF(B1330="","",F1330+H1330-I1330)</f>
        <v>0</v>
      </c>
      <c r="K1330" s="34">
        <f>IF(B1330="","",ROUND(E1330-J1330,2))</f>
        <v>0</v>
      </c>
      <c r="L1330" s="35">
        <f>IF(B1330="","",L1329+I1330)</f>
        <v>0</v>
      </c>
      <c r="M1330" s="32">
        <f>IF(B1330="","",IF(AND('Mortgage Calculator'!$D$21/'Mortgage Calculator'!$D$6&gt;0.8,E1330/'Mortgage Calculator'!$D$6&gt;0.78),ROUND('Mortgage Calculator'!$D$21*'Mortgage Calculator'!$D$15/12,2),0))</f>
        <v>0</v>
      </c>
      <c r="N1330" s="36">
        <f>IF(B1330="","",1-K1330/'Mortgage Calculator'!$D$6)</f>
        <v>0</v>
      </c>
    </row>
    <row r="1331" spans="2:14">
      <c r="B1331" s="30">
        <f>IF(B1330="","",IF(K1330&gt;0.005,B1330+1,""))</f>
        <v>0</v>
      </c>
      <c r="C1331" s="31">
        <f>IF(B1331="","",EDATE('Mortgage Calculator'!$D$10,B1331-1))</f>
        <v>0</v>
      </c>
      <c r="D1331" s="30">
        <f>IF(B1331="","",INT((B1331-1)/12)+1)</f>
        <v>0</v>
      </c>
      <c r="E1331" s="32">
        <f>IF(B1331="","",K1330)</f>
        <v>0</v>
      </c>
      <c r="F1331" s="32">
        <f>IF(B1331="","",IF(B1331&gt;='Mortgage Calculator'!$D$22,E1331+I1331,MIN('Mortgage Calculator'!$D$23,E1331+I1331)))</f>
        <v>0</v>
      </c>
      <c r="G1331" s="33"/>
      <c r="H1331" s="32">
        <f>IF(B1331="","",MAX(0,MIN('Mortgage Calculator'!$D$17+N(G1331),E1331+I1331-F1331)))</f>
        <v>0</v>
      </c>
      <c r="I1331" s="32">
        <f>IF(B1331="","",ROUND(E1331*'Mortgage Calculator'!$D$8/12,2))</f>
        <v>0</v>
      </c>
      <c r="J1331" s="32">
        <f>IF(B1331="","",F1331+H1331-I1331)</f>
        <v>0</v>
      </c>
      <c r="K1331" s="34">
        <f>IF(B1331="","",ROUND(E1331-J1331,2))</f>
        <v>0</v>
      </c>
      <c r="L1331" s="35">
        <f>IF(B1331="","",L1330+I1331)</f>
        <v>0</v>
      </c>
      <c r="M1331" s="32">
        <f>IF(B1331="","",IF(AND('Mortgage Calculator'!$D$21/'Mortgage Calculator'!$D$6&gt;0.8,E1331/'Mortgage Calculator'!$D$6&gt;0.78),ROUND('Mortgage Calculator'!$D$21*'Mortgage Calculator'!$D$15/12,2),0))</f>
        <v>0</v>
      </c>
      <c r="N1331" s="36">
        <f>IF(B1331="","",1-K1331/'Mortgage Calculator'!$D$6)</f>
        <v>0</v>
      </c>
    </row>
    <row r="1332" spans="2:14">
      <c r="B1332" s="30">
        <f>IF(B1331="","",IF(K1331&gt;0.005,B1331+1,""))</f>
        <v>0</v>
      </c>
      <c r="C1332" s="31">
        <f>IF(B1332="","",EDATE('Mortgage Calculator'!$D$10,B1332-1))</f>
        <v>0</v>
      </c>
      <c r="D1332" s="30">
        <f>IF(B1332="","",INT((B1332-1)/12)+1)</f>
        <v>0</v>
      </c>
      <c r="E1332" s="32">
        <f>IF(B1332="","",K1331)</f>
        <v>0</v>
      </c>
      <c r="F1332" s="32">
        <f>IF(B1332="","",IF(B1332&gt;='Mortgage Calculator'!$D$22,E1332+I1332,MIN('Mortgage Calculator'!$D$23,E1332+I1332)))</f>
        <v>0</v>
      </c>
      <c r="G1332" s="33"/>
      <c r="H1332" s="32">
        <f>IF(B1332="","",MAX(0,MIN('Mortgage Calculator'!$D$17+N(G1332),E1332+I1332-F1332)))</f>
        <v>0</v>
      </c>
      <c r="I1332" s="32">
        <f>IF(B1332="","",ROUND(E1332*'Mortgage Calculator'!$D$8/12,2))</f>
        <v>0</v>
      </c>
      <c r="J1332" s="32">
        <f>IF(B1332="","",F1332+H1332-I1332)</f>
        <v>0</v>
      </c>
      <c r="K1332" s="34">
        <f>IF(B1332="","",ROUND(E1332-J1332,2))</f>
        <v>0</v>
      </c>
      <c r="L1332" s="35">
        <f>IF(B1332="","",L1331+I1332)</f>
        <v>0</v>
      </c>
      <c r="M1332" s="32">
        <f>IF(B1332="","",IF(AND('Mortgage Calculator'!$D$21/'Mortgage Calculator'!$D$6&gt;0.8,E1332/'Mortgage Calculator'!$D$6&gt;0.78),ROUND('Mortgage Calculator'!$D$21*'Mortgage Calculator'!$D$15/12,2),0))</f>
        <v>0</v>
      </c>
      <c r="N1332" s="36">
        <f>IF(B1332="","",1-K1332/'Mortgage Calculator'!$D$6)</f>
        <v>0</v>
      </c>
    </row>
    <row r="1333" spans="2:14">
      <c r="B1333" s="30">
        <f>IF(B1332="","",IF(K1332&gt;0.005,B1332+1,""))</f>
        <v>0</v>
      </c>
      <c r="C1333" s="31">
        <f>IF(B1333="","",EDATE('Mortgage Calculator'!$D$10,B1333-1))</f>
        <v>0</v>
      </c>
      <c r="D1333" s="30">
        <f>IF(B1333="","",INT((B1333-1)/12)+1)</f>
        <v>0</v>
      </c>
      <c r="E1333" s="32">
        <f>IF(B1333="","",K1332)</f>
        <v>0</v>
      </c>
      <c r="F1333" s="32">
        <f>IF(B1333="","",IF(B1333&gt;='Mortgage Calculator'!$D$22,E1333+I1333,MIN('Mortgage Calculator'!$D$23,E1333+I1333)))</f>
        <v>0</v>
      </c>
      <c r="G1333" s="33"/>
      <c r="H1333" s="32">
        <f>IF(B1333="","",MAX(0,MIN('Mortgage Calculator'!$D$17+N(G1333),E1333+I1333-F1333)))</f>
        <v>0</v>
      </c>
      <c r="I1333" s="32">
        <f>IF(B1333="","",ROUND(E1333*'Mortgage Calculator'!$D$8/12,2))</f>
        <v>0</v>
      </c>
      <c r="J1333" s="32">
        <f>IF(B1333="","",F1333+H1333-I1333)</f>
        <v>0</v>
      </c>
      <c r="K1333" s="34">
        <f>IF(B1333="","",ROUND(E1333-J1333,2))</f>
        <v>0</v>
      </c>
      <c r="L1333" s="35">
        <f>IF(B1333="","",L1332+I1333)</f>
        <v>0</v>
      </c>
      <c r="M1333" s="32">
        <f>IF(B1333="","",IF(AND('Mortgage Calculator'!$D$21/'Mortgage Calculator'!$D$6&gt;0.8,E1333/'Mortgage Calculator'!$D$6&gt;0.78),ROUND('Mortgage Calculator'!$D$21*'Mortgage Calculator'!$D$15/12,2),0))</f>
        <v>0</v>
      </c>
      <c r="N1333" s="36">
        <f>IF(B1333="","",1-K1333/'Mortgage Calculator'!$D$6)</f>
        <v>0</v>
      </c>
    </row>
    <row r="1334" spans="2:14">
      <c r="B1334" s="30">
        <f>IF(B1333="","",IF(K1333&gt;0.005,B1333+1,""))</f>
        <v>0</v>
      </c>
      <c r="C1334" s="31">
        <f>IF(B1334="","",EDATE('Mortgage Calculator'!$D$10,B1334-1))</f>
        <v>0</v>
      </c>
      <c r="D1334" s="30">
        <f>IF(B1334="","",INT((B1334-1)/12)+1)</f>
        <v>0</v>
      </c>
      <c r="E1334" s="32">
        <f>IF(B1334="","",K1333)</f>
        <v>0</v>
      </c>
      <c r="F1334" s="32">
        <f>IF(B1334="","",IF(B1334&gt;='Mortgage Calculator'!$D$22,E1334+I1334,MIN('Mortgage Calculator'!$D$23,E1334+I1334)))</f>
        <v>0</v>
      </c>
      <c r="G1334" s="33"/>
      <c r="H1334" s="32">
        <f>IF(B1334="","",MAX(0,MIN('Mortgage Calculator'!$D$17+N(G1334),E1334+I1334-F1334)))</f>
        <v>0</v>
      </c>
      <c r="I1334" s="32">
        <f>IF(B1334="","",ROUND(E1334*'Mortgage Calculator'!$D$8/12,2))</f>
        <v>0</v>
      </c>
      <c r="J1334" s="32">
        <f>IF(B1334="","",F1334+H1334-I1334)</f>
        <v>0</v>
      </c>
      <c r="K1334" s="34">
        <f>IF(B1334="","",ROUND(E1334-J1334,2))</f>
        <v>0</v>
      </c>
      <c r="L1334" s="35">
        <f>IF(B1334="","",L1333+I1334)</f>
        <v>0</v>
      </c>
      <c r="M1334" s="32">
        <f>IF(B1334="","",IF(AND('Mortgage Calculator'!$D$21/'Mortgage Calculator'!$D$6&gt;0.8,E1334/'Mortgage Calculator'!$D$6&gt;0.78),ROUND('Mortgage Calculator'!$D$21*'Mortgage Calculator'!$D$15/12,2),0))</f>
        <v>0</v>
      </c>
      <c r="N1334" s="36">
        <f>IF(B1334="","",1-K1334/'Mortgage Calculator'!$D$6)</f>
        <v>0</v>
      </c>
    </row>
    <row r="1335" spans="2:14">
      <c r="B1335" s="30">
        <f>IF(B1334="","",IF(K1334&gt;0.005,B1334+1,""))</f>
        <v>0</v>
      </c>
      <c r="C1335" s="31">
        <f>IF(B1335="","",EDATE('Mortgage Calculator'!$D$10,B1335-1))</f>
        <v>0</v>
      </c>
      <c r="D1335" s="30">
        <f>IF(B1335="","",INT((B1335-1)/12)+1)</f>
        <v>0</v>
      </c>
      <c r="E1335" s="32">
        <f>IF(B1335="","",K1334)</f>
        <v>0</v>
      </c>
      <c r="F1335" s="32">
        <f>IF(B1335="","",IF(B1335&gt;='Mortgage Calculator'!$D$22,E1335+I1335,MIN('Mortgage Calculator'!$D$23,E1335+I1335)))</f>
        <v>0</v>
      </c>
      <c r="G1335" s="33"/>
      <c r="H1335" s="32">
        <f>IF(B1335="","",MAX(0,MIN('Mortgage Calculator'!$D$17+N(G1335),E1335+I1335-F1335)))</f>
        <v>0</v>
      </c>
      <c r="I1335" s="32">
        <f>IF(B1335="","",ROUND(E1335*'Mortgage Calculator'!$D$8/12,2))</f>
        <v>0</v>
      </c>
      <c r="J1335" s="32">
        <f>IF(B1335="","",F1335+H1335-I1335)</f>
        <v>0</v>
      </c>
      <c r="K1335" s="34">
        <f>IF(B1335="","",ROUND(E1335-J1335,2))</f>
        <v>0</v>
      </c>
      <c r="L1335" s="35">
        <f>IF(B1335="","",L1334+I1335)</f>
        <v>0</v>
      </c>
      <c r="M1335" s="32">
        <f>IF(B1335="","",IF(AND('Mortgage Calculator'!$D$21/'Mortgage Calculator'!$D$6&gt;0.8,E1335/'Mortgage Calculator'!$D$6&gt;0.78),ROUND('Mortgage Calculator'!$D$21*'Mortgage Calculator'!$D$15/12,2),0))</f>
        <v>0</v>
      </c>
      <c r="N1335" s="36">
        <f>IF(B1335="","",1-K1335/'Mortgage Calculator'!$D$6)</f>
        <v>0</v>
      </c>
    </row>
    <row r="1336" spans="2:14">
      <c r="B1336" s="30">
        <f>IF(B1335="","",IF(K1335&gt;0.005,B1335+1,""))</f>
        <v>0</v>
      </c>
      <c r="C1336" s="31">
        <f>IF(B1336="","",EDATE('Mortgage Calculator'!$D$10,B1336-1))</f>
        <v>0</v>
      </c>
      <c r="D1336" s="30">
        <f>IF(B1336="","",INT((B1336-1)/12)+1)</f>
        <v>0</v>
      </c>
      <c r="E1336" s="32">
        <f>IF(B1336="","",K1335)</f>
        <v>0</v>
      </c>
      <c r="F1336" s="32">
        <f>IF(B1336="","",IF(B1336&gt;='Mortgage Calculator'!$D$22,E1336+I1336,MIN('Mortgage Calculator'!$D$23,E1336+I1336)))</f>
        <v>0</v>
      </c>
      <c r="G1336" s="33"/>
      <c r="H1336" s="32">
        <f>IF(B1336="","",MAX(0,MIN('Mortgage Calculator'!$D$17+N(G1336),E1336+I1336-F1336)))</f>
        <v>0</v>
      </c>
      <c r="I1336" s="32">
        <f>IF(B1336="","",ROUND(E1336*'Mortgage Calculator'!$D$8/12,2))</f>
        <v>0</v>
      </c>
      <c r="J1336" s="32">
        <f>IF(B1336="","",F1336+H1336-I1336)</f>
        <v>0</v>
      </c>
      <c r="K1336" s="34">
        <f>IF(B1336="","",ROUND(E1336-J1336,2))</f>
        <v>0</v>
      </c>
      <c r="L1336" s="35">
        <f>IF(B1336="","",L1335+I1336)</f>
        <v>0</v>
      </c>
      <c r="M1336" s="32">
        <f>IF(B1336="","",IF(AND('Mortgage Calculator'!$D$21/'Mortgage Calculator'!$D$6&gt;0.8,E1336/'Mortgage Calculator'!$D$6&gt;0.78),ROUND('Mortgage Calculator'!$D$21*'Mortgage Calculator'!$D$15/12,2),0))</f>
        <v>0</v>
      </c>
      <c r="N1336" s="36">
        <f>IF(B1336="","",1-K1336/'Mortgage Calculator'!$D$6)</f>
        <v>0</v>
      </c>
    </row>
    <row r="1337" spans="2:14">
      <c r="B1337" s="30">
        <f>IF(B1336="","",IF(K1336&gt;0.005,B1336+1,""))</f>
        <v>0</v>
      </c>
      <c r="C1337" s="31">
        <f>IF(B1337="","",EDATE('Mortgage Calculator'!$D$10,B1337-1))</f>
        <v>0</v>
      </c>
      <c r="D1337" s="30">
        <f>IF(B1337="","",INT((B1337-1)/12)+1)</f>
        <v>0</v>
      </c>
      <c r="E1337" s="32">
        <f>IF(B1337="","",K1336)</f>
        <v>0</v>
      </c>
      <c r="F1337" s="32">
        <f>IF(B1337="","",IF(B1337&gt;='Mortgage Calculator'!$D$22,E1337+I1337,MIN('Mortgage Calculator'!$D$23,E1337+I1337)))</f>
        <v>0</v>
      </c>
      <c r="G1337" s="33"/>
      <c r="H1337" s="32">
        <f>IF(B1337="","",MAX(0,MIN('Mortgage Calculator'!$D$17+N(G1337),E1337+I1337-F1337)))</f>
        <v>0</v>
      </c>
      <c r="I1337" s="32">
        <f>IF(B1337="","",ROUND(E1337*'Mortgage Calculator'!$D$8/12,2))</f>
        <v>0</v>
      </c>
      <c r="J1337" s="32">
        <f>IF(B1337="","",F1337+H1337-I1337)</f>
        <v>0</v>
      </c>
      <c r="K1337" s="34">
        <f>IF(B1337="","",ROUND(E1337-J1337,2))</f>
        <v>0</v>
      </c>
      <c r="L1337" s="35">
        <f>IF(B1337="","",L1336+I1337)</f>
        <v>0</v>
      </c>
      <c r="M1337" s="32">
        <f>IF(B1337="","",IF(AND('Mortgage Calculator'!$D$21/'Mortgage Calculator'!$D$6&gt;0.8,E1337/'Mortgage Calculator'!$D$6&gt;0.78),ROUND('Mortgage Calculator'!$D$21*'Mortgage Calculator'!$D$15/12,2),0))</f>
        <v>0</v>
      </c>
      <c r="N1337" s="36">
        <f>IF(B1337="","",1-K1337/'Mortgage Calculator'!$D$6)</f>
        <v>0</v>
      </c>
    </row>
    <row r="1338" spans="2:14">
      <c r="B1338" s="30">
        <f>IF(B1337="","",IF(K1337&gt;0.005,B1337+1,""))</f>
        <v>0</v>
      </c>
      <c r="C1338" s="31">
        <f>IF(B1338="","",EDATE('Mortgage Calculator'!$D$10,B1338-1))</f>
        <v>0</v>
      </c>
      <c r="D1338" s="30">
        <f>IF(B1338="","",INT((B1338-1)/12)+1)</f>
        <v>0</v>
      </c>
      <c r="E1338" s="32">
        <f>IF(B1338="","",K1337)</f>
        <v>0</v>
      </c>
      <c r="F1338" s="32">
        <f>IF(B1338="","",IF(B1338&gt;='Mortgage Calculator'!$D$22,E1338+I1338,MIN('Mortgage Calculator'!$D$23,E1338+I1338)))</f>
        <v>0</v>
      </c>
      <c r="G1338" s="33"/>
      <c r="H1338" s="32">
        <f>IF(B1338="","",MAX(0,MIN('Mortgage Calculator'!$D$17+N(G1338),E1338+I1338-F1338)))</f>
        <v>0</v>
      </c>
      <c r="I1338" s="32">
        <f>IF(B1338="","",ROUND(E1338*'Mortgage Calculator'!$D$8/12,2))</f>
        <v>0</v>
      </c>
      <c r="J1338" s="32">
        <f>IF(B1338="","",F1338+H1338-I1338)</f>
        <v>0</v>
      </c>
      <c r="K1338" s="34">
        <f>IF(B1338="","",ROUND(E1338-J1338,2))</f>
        <v>0</v>
      </c>
      <c r="L1338" s="35">
        <f>IF(B1338="","",L1337+I1338)</f>
        <v>0</v>
      </c>
      <c r="M1338" s="32">
        <f>IF(B1338="","",IF(AND('Mortgage Calculator'!$D$21/'Mortgage Calculator'!$D$6&gt;0.8,E1338/'Mortgage Calculator'!$D$6&gt;0.78),ROUND('Mortgage Calculator'!$D$21*'Mortgage Calculator'!$D$15/12,2),0))</f>
        <v>0</v>
      </c>
      <c r="N1338" s="36">
        <f>IF(B1338="","",1-K1338/'Mortgage Calculator'!$D$6)</f>
        <v>0</v>
      </c>
    </row>
    <row r="1339" spans="2:14">
      <c r="B1339" s="30">
        <f>IF(B1338="","",IF(K1338&gt;0.005,B1338+1,""))</f>
        <v>0</v>
      </c>
      <c r="C1339" s="31">
        <f>IF(B1339="","",EDATE('Mortgage Calculator'!$D$10,B1339-1))</f>
        <v>0</v>
      </c>
      <c r="D1339" s="30">
        <f>IF(B1339="","",INT((B1339-1)/12)+1)</f>
        <v>0</v>
      </c>
      <c r="E1339" s="32">
        <f>IF(B1339="","",K1338)</f>
        <v>0</v>
      </c>
      <c r="F1339" s="32">
        <f>IF(B1339="","",IF(B1339&gt;='Mortgage Calculator'!$D$22,E1339+I1339,MIN('Mortgage Calculator'!$D$23,E1339+I1339)))</f>
        <v>0</v>
      </c>
      <c r="G1339" s="33"/>
      <c r="H1339" s="32">
        <f>IF(B1339="","",MAX(0,MIN('Mortgage Calculator'!$D$17+N(G1339),E1339+I1339-F1339)))</f>
        <v>0</v>
      </c>
      <c r="I1339" s="32">
        <f>IF(B1339="","",ROUND(E1339*'Mortgage Calculator'!$D$8/12,2))</f>
        <v>0</v>
      </c>
      <c r="J1339" s="32">
        <f>IF(B1339="","",F1339+H1339-I1339)</f>
        <v>0</v>
      </c>
      <c r="K1339" s="34">
        <f>IF(B1339="","",ROUND(E1339-J1339,2))</f>
        <v>0</v>
      </c>
      <c r="L1339" s="35">
        <f>IF(B1339="","",L1338+I1339)</f>
        <v>0</v>
      </c>
      <c r="M1339" s="32">
        <f>IF(B1339="","",IF(AND('Mortgage Calculator'!$D$21/'Mortgage Calculator'!$D$6&gt;0.8,E1339/'Mortgage Calculator'!$D$6&gt;0.78),ROUND('Mortgage Calculator'!$D$21*'Mortgage Calculator'!$D$15/12,2),0))</f>
        <v>0</v>
      </c>
      <c r="N1339" s="36">
        <f>IF(B1339="","",1-K1339/'Mortgage Calculator'!$D$6)</f>
        <v>0</v>
      </c>
    </row>
    <row r="1340" spans="2:14">
      <c r="B1340" s="30">
        <f>IF(B1339="","",IF(K1339&gt;0.005,B1339+1,""))</f>
        <v>0</v>
      </c>
      <c r="C1340" s="31">
        <f>IF(B1340="","",EDATE('Mortgage Calculator'!$D$10,B1340-1))</f>
        <v>0</v>
      </c>
      <c r="D1340" s="30">
        <f>IF(B1340="","",INT((B1340-1)/12)+1)</f>
        <v>0</v>
      </c>
      <c r="E1340" s="32">
        <f>IF(B1340="","",K1339)</f>
        <v>0</v>
      </c>
      <c r="F1340" s="32">
        <f>IF(B1340="","",IF(B1340&gt;='Mortgage Calculator'!$D$22,E1340+I1340,MIN('Mortgage Calculator'!$D$23,E1340+I1340)))</f>
        <v>0</v>
      </c>
      <c r="G1340" s="33"/>
      <c r="H1340" s="32">
        <f>IF(B1340="","",MAX(0,MIN('Mortgage Calculator'!$D$17+N(G1340),E1340+I1340-F1340)))</f>
        <v>0</v>
      </c>
      <c r="I1340" s="32">
        <f>IF(B1340="","",ROUND(E1340*'Mortgage Calculator'!$D$8/12,2))</f>
        <v>0</v>
      </c>
      <c r="J1340" s="32">
        <f>IF(B1340="","",F1340+H1340-I1340)</f>
        <v>0</v>
      </c>
      <c r="K1340" s="34">
        <f>IF(B1340="","",ROUND(E1340-J1340,2))</f>
        <v>0</v>
      </c>
      <c r="L1340" s="35">
        <f>IF(B1340="","",L1339+I1340)</f>
        <v>0</v>
      </c>
      <c r="M1340" s="32">
        <f>IF(B1340="","",IF(AND('Mortgage Calculator'!$D$21/'Mortgage Calculator'!$D$6&gt;0.8,E1340/'Mortgage Calculator'!$D$6&gt;0.78),ROUND('Mortgage Calculator'!$D$21*'Mortgage Calculator'!$D$15/12,2),0))</f>
        <v>0</v>
      </c>
      <c r="N1340" s="36">
        <f>IF(B1340="","",1-K1340/'Mortgage Calculator'!$D$6)</f>
        <v>0</v>
      </c>
    </row>
    <row r="1341" spans="2:14">
      <c r="B1341" s="30">
        <f>IF(B1340="","",IF(K1340&gt;0.005,B1340+1,""))</f>
        <v>0</v>
      </c>
      <c r="C1341" s="31">
        <f>IF(B1341="","",EDATE('Mortgage Calculator'!$D$10,B1341-1))</f>
        <v>0</v>
      </c>
      <c r="D1341" s="30">
        <f>IF(B1341="","",INT((B1341-1)/12)+1)</f>
        <v>0</v>
      </c>
      <c r="E1341" s="32">
        <f>IF(B1341="","",K1340)</f>
        <v>0</v>
      </c>
      <c r="F1341" s="32">
        <f>IF(B1341="","",IF(B1341&gt;='Mortgage Calculator'!$D$22,E1341+I1341,MIN('Mortgage Calculator'!$D$23,E1341+I1341)))</f>
        <v>0</v>
      </c>
      <c r="G1341" s="33"/>
      <c r="H1341" s="32">
        <f>IF(B1341="","",MAX(0,MIN('Mortgage Calculator'!$D$17+N(G1341),E1341+I1341-F1341)))</f>
        <v>0</v>
      </c>
      <c r="I1341" s="32">
        <f>IF(B1341="","",ROUND(E1341*'Mortgage Calculator'!$D$8/12,2))</f>
        <v>0</v>
      </c>
      <c r="J1341" s="32">
        <f>IF(B1341="","",F1341+H1341-I1341)</f>
        <v>0</v>
      </c>
      <c r="K1341" s="34">
        <f>IF(B1341="","",ROUND(E1341-J1341,2))</f>
        <v>0</v>
      </c>
      <c r="L1341" s="35">
        <f>IF(B1341="","",L1340+I1341)</f>
        <v>0</v>
      </c>
      <c r="M1341" s="32">
        <f>IF(B1341="","",IF(AND('Mortgage Calculator'!$D$21/'Mortgage Calculator'!$D$6&gt;0.8,E1341/'Mortgage Calculator'!$D$6&gt;0.78),ROUND('Mortgage Calculator'!$D$21*'Mortgage Calculator'!$D$15/12,2),0))</f>
        <v>0</v>
      </c>
      <c r="N1341" s="36">
        <f>IF(B1341="","",1-K1341/'Mortgage Calculator'!$D$6)</f>
        <v>0</v>
      </c>
    </row>
    <row r="1342" spans="2:14">
      <c r="B1342" s="30">
        <f>IF(B1341="","",IF(K1341&gt;0.005,B1341+1,""))</f>
        <v>0</v>
      </c>
      <c r="C1342" s="31">
        <f>IF(B1342="","",EDATE('Mortgage Calculator'!$D$10,B1342-1))</f>
        <v>0</v>
      </c>
      <c r="D1342" s="30">
        <f>IF(B1342="","",INT((B1342-1)/12)+1)</f>
        <v>0</v>
      </c>
      <c r="E1342" s="32">
        <f>IF(B1342="","",K1341)</f>
        <v>0</v>
      </c>
      <c r="F1342" s="32">
        <f>IF(B1342="","",IF(B1342&gt;='Mortgage Calculator'!$D$22,E1342+I1342,MIN('Mortgage Calculator'!$D$23,E1342+I1342)))</f>
        <v>0</v>
      </c>
      <c r="G1342" s="33"/>
      <c r="H1342" s="32">
        <f>IF(B1342="","",MAX(0,MIN('Mortgage Calculator'!$D$17+N(G1342),E1342+I1342-F1342)))</f>
        <v>0</v>
      </c>
      <c r="I1342" s="32">
        <f>IF(B1342="","",ROUND(E1342*'Mortgage Calculator'!$D$8/12,2))</f>
        <v>0</v>
      </c>
      <c r="J1342" s="32">
        <f>IF(B1342="","",F1342+H1342-I1342)</f>
        <v>0</v>
      </c>
      <c r="K1342" s="34">
        <f>IF(B1342="","",ROUND(E1342-J1342,2))</f>
        <v>0</v>
      </c>
      <c r="L1342" s="35">
        <f>IF(B1342="","",L1341+I1342)</f>
        <v>0</v>
      </c>
      <c r="M1342" s="32">
        <f>IF(B1342="","",IF(AND('Mortgage Calculator'!$D$21/'Mortgage Calculator'!$D$6&gt;0.8,E1342/'Mortgage Calculator'!$D$6&gt;0.78),ROUND('Mortgage Calculator'!$D$21*'Mortgage Calculator'!$D$15/12,2),0))</f>
        <v>0</v>
      </c>
      <c r="N1342" s="36">
        <f>IF(B1342="","",1-K1342/'Mortgage Calculator'!$D$6)</f>
        <v>0</v>
      </c>
    </row>
    <row r="1343" spans="2:14">
      <c r="B1343" s="30">
        <f>IF(B1342="","",IF(K1342&gt;0.005,B1342+1,""))</f>
        <v>0</v>
      </c>
      <c r="C1343" s="31">
        <f>IF(B1343="","",EDATE('Mortgage Calculator'!$D$10,B1343-1))</f>
        <v>0</v>
      </c>
      <c r="D1343" s="30">
        <f>IF(B1343="","",INT((B1343-1)/12)+1)</f>
        <v>0</v>
      </c>
      <c r="E1343" s="32">
        <f>IF(B1343="","",K1342)</f>
        <v>0</v>
      </c>
      <c r="F1343" s="32">
        <f>IF(B1343="","",IF(B1343&gt;='Mortgage Calculator'!$D$22,E1343+I1343,MIN('Mortgage Calculator'!$D$23,E1343+I1343)))</f>
        <v>0</v>
      </c>
      <c r="G1343" s="33"/>
      <c r="H1343" s="32">
        <f>IF(B1343="","",MAX(0,MIN('Mortgage Calculator'!$D$17+N(G1343),E1343+I1343-F1343)))</f>
        <v>0</v>
      </c>
      <c r="I1343" s="32">
        <f>IF(B1343="","",ROUND(E1343*'Mortgage Calculator'!$D$8/12,2))</f>
        <v>0</v>
      </c>
      <c r="J1343" s="32">
        <f>IF(B1343="","",F1343+H1343-I1343)</f>
        <v>0</v>
      </c>
      <c r="K1343" s="34">
        <f>IF(B1343="","",ROUND(E1343-J1343,2))</f>
        <v>0</v>
      </c>
      <c r="L1343" s="35">
        <f>IF(B1343="","",L1342+I1343)</f>
        <v>0</v>
      </c>
      <c r="M1343" s="32">
        <f>IF(B1343="","",IF(AND('Mortgage Calculator'!$D$21/'Mortgage Calculator'!$D$6&gt;0.8,E1343/'Mortgage Calculator'!$D$6&gt;0.78),ROUND('Mortgage Calculator'!$D$21*'Mortgage Calculator'!$D$15/12,2),0))</f>
        <v>0</v>
      </c>
      <c r="N1343" s="36">
        <f>IF(B1343="","",1-K1343/'Mortgage Calculator'!$D$6)</f>
        <v>0</v>
      </c>
    </row>
    <row r="1344" spans="2:14">
      <c r="B1344" s="30">
        <f>IF(B1343="","",IF(K1343&gt;0.005,B1343+1,""))</f>
        <v>0</v>
      </c>
      <c r="C1344" s="31">
        <f>IF(B1344="","",EDATE('Mortgage Calculator'!$D$10,B1344-1))</f>
        <v>0</v>
      </c>
      <c r="D1344" s="30">
        <f>IF(B1344="","",INT((B1344-1)/12)+1)</f>
        <v>0</v>
      </c>
      <c r="E1344" s="32">
        <f>IF(B1344="","",K1343)</f>
        <v>0</v>
      </c>
      <c r="F1344" s="32">
        <f>IF(B1344="","",IF(B1344&gt;='Mortgage Calculator'!$D$22,E1344+I1344,MIN('Mortgage Calculator'!$D$23,E1344+I1344)))</f>
        <v>0</v>
      </c>
      <c r="G1344" s="33"/>
      <c r="H1344" s="32">
        <f>IF(B1344="","",MAX(0,MIN('Mortgage Calculator'!$D$17+N(G1344),E1344+I1344-F1344)))</f>
        <v>0</v>
      </c>
      <c r="I1344" s="32">
        <f>IF(B1344="","",ROUND(E1344*'Mortgage Calculator'!$D$8/12,2))</f>
        <v>0</v>
      </c>
      <c r="J1344" s="32">
        <f>IF(B1344="","",F1344+H1344-I1344)</f>
        <v>0</v>
      </c>
      <c r="K1344" s="34">
        <f>IF(B1344="","",ROUND(E1344-J1344,2))</f>
        <v>0</v>
      </c>
      <c r="L1344" s="35">
        <f>IF(B1344="","",L1343+I1344)</f>
        <v>0</v>
      </c>
      <c r="M1344" s="32">
        <f>IF(B1344="","",IF(AND('Mortgage Calculator'!$D$21/'Mortgage Calculator'!$D$6&gt;0.8,E1344/'Mortgage Calculator'!$D$6&gt;0.78),ROUND('Mortgage Calculator'!$D$21*'Mortgage Calculator'!$D$15/12,2),0))</f>
        <v>0</v>
      </c>
      <c r="N1344" s="36">
        <f>IF(B1344="","",1-K1344/'Mortgage Calculator'!$D$6)</f>
        <v>0</v>
      </c>
    </row>
    <row r="1345" spans="2:14">
      <c r="B1345" s="30">
        <f>IF(B1344="","",IF(K1344&gt;0.005,B1344+1,""))</f>
        <v>0</v>
      </c>
      <c r="C1345" s="31">
        <f>IF(B1345="","",EDATE('Mortgage Calculator'!$D$10,B1345-1))</f>
        <v>0</v>
      </c>
      <c r="D1345" s="30">
        <f>IF(B1345="","",INT((B1345-1)/12)+1)</f>
        <v>0</v>
      </c>
      <c r="E1345" s="32">
        <f>IF(B1345="","",K1344)</f>
        <v>0</v>
      </c>
      <c r="F1345" s="32">
        <f>IF(B1345="","",IF(B1345&gt;='Mortgage Calculator'!$D$22,E1345+I1345,MIN('Mortgage Calculator'!$D$23,E1345+I1345)))</f>
        <v>0</v>
      </c>
      <c r="G1345" s="33"/>
      <c r="H1345" s="32">
        <f>IF(B1345="","",MAX(0,MIN('Mortgage Calculator'!$D$17+N(G1345),E1345+I1345-F1345)))</f>
        <v>0</v>
      </c>
      <c r="I1345" s="32">
        <f>IF(B1345="","",ROUND(E1345*'Mortgage Calculator'!$D$8/12,2))</f>
        <v>0</v>
      </c>
      <c r="J1345" s="32">
        <f>IF(B1345="","",F1345+H1345-I1345)</f>
        <v>0</v>
      </c>
      <c r="K1345" s="34">
        <f>IF(B1345="","",ROUND(E1345-J1345,2))</f>
        <v>0</v>
      </c>
      <c r="L1345" s="35">
        <f>IF(B1345="","",L1344+I1345)</f>
        <v>0</v>
      </c>
      <c r="M1345" s="32">
        <f>IF(B1345="","",IF(AND('Mortgage Calculator'!$D$21/'Mortgage Calculator'!$D$6&gt;0.8,E1345/'Mortgage Calculator'!$D$6&gt;0.78),ROUND('Mortgage Calculator'!$D$21*'Mortgage Calculator'!$D$15/12,2),0))</f>
        <v>0</v>
      </c>
      <c r="N1345" s="36">
        <f>IF(B1345="","",1-K1345/'Mortgage Calculator'!$D$6)</f>
        <v>0</v>
      </c>
    </row>
    <row r="1346" spans="2:14">
      <c r="B1346" s="30">
        <f>IF(B1345="","",IF(K1345&gt;0.005,B1345+1,""))</f>
        <v>0</v>
      </c>
      <c r="C1346" s="31">
        <f>IF(B1346="","",EDATE('Mortgage Calculator'!$D$10,B1346-1))</f>
        <v>0</v>
      </c>
      <c r="D1346" s="30">
        <f>IF(B1346="","",INT((B1346-1)/12)+1)</f>
        <v>0</v>
      </c>
      <c r="E1346" s="32">
        <f>IF(B1346="","",K1345)</f>
        <v>0</v>
      </c>
      <c r="F1346" s="32">
        <f>IF(B1346="","",IF(B1346&gt;='Mortgage Calculator'!$D$22,E1346+I1346,MIN('Mortgage Calculator'!$D$23,E1346+I1346)))</f>
        <v>0</v>
      </c>
      <c r="G1346" s="33"/>
      <c r="H1346" s="32">
        <f>IF(B1346="","",MAX(0,MIN('Mortgage Calculator'!$D$17+N(G1346),E1346+I1346-F1346)))</f>
        <v>0</v>
      </c>
      <c r="I1346" s="32">
        <f>IF(B1346="","",ROUND(E1346*'Mortgage Calculator'!$D$8/12,2))</f>
        <v>0</v>
      </c>
      <c r="J1346" s="32">
        <f>IF(B1346="","",F1346+H1346-I1346)</f>
        <v>0</v>
      </c>
      <c r="K1346" s="34">
        <f>IF(B1346="","",ROUND(E1346-J1346,2))</f>
        <v>0</v>
      </c>
      <c r="L1346" s="35">
        <f>IF(B1346="","",L1345+I1346)</f>
        <v>0</v>
      </c>
      <c r="M1346" s="32">
        <f>IF(B1346="","",IF(AND('Mortgage Calculator'!$D$21/'Mortgage Calculator'!$D$6&gt;0.8,E1346/'Mortgage Calculator'!$D$6&gt;0.78),ROUND('Mortgage Calculator'!$D$21*'Mortgage Calculator'!$D$15/12,2),0))</f>
        <v>0</v>
      </c>
      <c r="N1346" s="36">
        <f>IF(B1346="","",1-K1346/'Mortgage Calculator'!$D$6)</f>
        <v>0</v>
      </c>
    </row>
    <row r="1347" spans="2:14">
      <c r="B1347" s="30">
        <f>IF(B1346="","",IF(K1346&gt;0.005,B1346+1,""))</f>
        <v>0</v>
      </c>
      <c r="C1347" s="31">
        <f>IF(B1347="","",EDATE('Mortgage Calculator'!$D$10,B1347-1))</f>
        <v>0</v>
      </c>
      <c r="D1347" s="30">
        <f>IF(B1347="","",INT((B1347-1)/12)+1)</f>
        <v>0</v>
      </c>
      <c r="E1347" s="32">
        <f>IF(B1347="","",K1346)</f>
        <v>0</v>
      </c>
      <c r="F1347" s="32">
        <f>IF(B1347="","",IF(B1347&gt;='Mortgage Calculator'!$D$22,E1347+I1347,MIN('Mortgage Calculator'!$D$23,E1347+I1347)))</f>
        <v>0</v>
      </c>
      <c r="G1347" s="33"/>
      <c r="H1347" s="32">
        <f>IF(B1347="","",MAX(0,MIN('Mortgage Calculator'!$D$17+N(G1347),E1347+I1347-F1347)))</f>
        <v>0</v>
      </c>
      <c r="I1347" s="32">
        <f>IF(B1347="","",ROUND(E1347*'Mortgage Calculator'!$D$8/12,2))</f>
        <v>0</v>
      </c>
      <c r="J1347" s="32">
        <f>IF(B1347="","",F1347+H1347-I1347)</f>
        <v>0</v>
      </c>
      <c r="K1347" s="34">
        <f>IF(B1347="","",ROUND(E1347-J1347,2))</f>
        <v>0</v>
      </c>
      <c r="L1347" s="35">
        <f>IF(B1347="","",L1346+I1347)</f>
        <v>0</v>
      </c>
      <c r="M1347" s="32">
        <f>IF(B1347="","",IF(AND('Mortgage Calculator'!$D$21/'Mortgage Calculator'!$D$6&gt;0.8,E1347/'Mortgage Calculator'!$D$6&gt;0.78),ROUND('Mortgage Calculator'!$D$21*'Mortgage Calculator'!$D$15/12,2),0))</f>
        <v>0</v>
      </c>
      <c r="N1347" s="36">
        <f>IF(B1347="","",1-K1347/'Mortgage Calculator'!$D$6)</f>
        <v>0</v>
      </c>
    </row>
    <row r="1348" spans="2:14">
      <c r="B1348" s="30">
        <f>IF(B1347="","",IF(K1347&gt;0.005,B1347+1,""))</f>
        <v>0</v>
      </c>
      <c r="C1348" s="31">
        <f>IF(B1348="","",EDATE('Mortgage Calculator'!$D$10,B1348-1))</f>
        <v>0</v>
      </c>
      <c r="D1348" s="30">
        <f>IF(B1348="","",INT((B1348-1)/12)+1)</f>
        <v>0</v>
      </c>
      <c r="E1348" s="32">
        <f>IF(B1348="","",K1347)</f>
        <v>0</v>
      </c>
      <c r="F1348" s="32">
        <f>IF(B1348="","",IF(B1348&gt;='Mortgage Calculator'!$D$22,E1348+I1348,MIN('Mortgage Calculator'!$D$23,E1348+I1348)))</f>
        <v>0</v>
      </c>
      <c r="G1348" s="33"/>
      <c r="H1348" s="32">
        <f>IF(B1348="","",MAX(0,MIN('Mortgage Calculator'!$D$17+N(G1348),E1348+I1348-F1348)))</f>
        <v>0</v>
      </c>
      <c r="I1348" s="32">
        <f>IF(B1348="","",ROUND(E1348*'Mortgage Calculator'!$D$8/12,2))</f>
        <v>0</v>
      </c>
      <c r="J1348" s="32">
        <f>IF(B1348="","",F1348+H1348-I1348)</f>
        <v>0</v>
      </c>
      <c r="K1348" s="34">
        <f>IF(B1348="","",ROUND(E1348-J1348,2))</f>
        <v>0</v>
      </c>
      <c r="L1348" s="35">
        <f>IF(B1348="","",L1347+I1348)</f>
        <v>0</v>
      </c>
      <c r="M1348" s="32">
        <f>IF(B1348="","",IF(AND('Mortgage Calculator'!$D$21/'Mortgage Calculator'!$D$6&gt;0.8,E1348/'Mortgage Calculator'!$D$6&gt;0.78),ROUND('Mortgage Calculator'!$D$21*'Mortgage Calculator'!$D$15/12,2),0))</f>
        <v>0</v>
      </c>
      <c r="N1348" s="36">
        <f>IF(B1348="","",1-K1348/'Mortgage Calculator'!$D$6)</f>
        <v>0</v>
      </c>
    </row>
    <row r="1349" spans="2:14">
      <c r="B1349" s="30">
        <f>IF(B1348="","",IF(K1348&gt;0.005,B1348+1,""))</f>
        <v>0</v>
      </c>
      <c r="C1349" s="31">
        <f>IF(B1349="","",EDATE('Mortgage Calculator'!$D$10,B1349-1))</f>
        <v>0</v>
      </c>
      <c r="D1349" s="30">
        <f>IF(B1349="","",INT((B1349-1)/12)+1)</f>
        <v>0</v>
      </c>
      <c r="E1349" s="32">
        <f>IF(B1349="","",K1348)</f>
        <v>0</v>
      </c>
      <c r="F1349" s="32">
        <f>IF(B1349="","",IF(B1349&gt;='Mortgage Calculator'!$D$22,E1349+I1349,MIN('Mortgage Calculator'!$D$23,E1349+I1349)))</f>
        <v>0</v>
      </c>
      <c r="G1349" s="33"/>
      <c r="H1349" s="32">
        <f>IF(B1349="","",MAX(0,MIN('Mortgage Calculator'!$D$17+N(G1349),E1349+I1349-F1349)))</f>
        <v>0</v>
      </c>
      <c r="I1349" s="32">
        <f>IF(B1349="","",ROUND(E1349*'Mortgage Calculator'!$D$8/12,2))</f>
        <v>0</v>
      </c>
      <c r="J1349" s="32">
        <f>IF(B1349="","",F1349+H1349-I1349)</f>
        <v>0</v>
      </c>
      <c r="K1349" s="34">
        <f>IF(B1349="","",ROUND(E1349-J1349,2))</f>
        <v>0</v>
      </c>
      <c r="L1349" s="35">
        <f>IF(B1349="","",L1348+I1349)</f>
        <v>0</v>
      </c>
      <c r="M1349" s="32">
        <f>IF(B1349="","",IF(AND('Mortgage Calculator'!$D$21/'Mortgage Calculator'!$D$6&gt;0.8,E1349/'Mortgage Calculator'!$D$6&gt;0.78),ROUND('Mortgage Calculator'!$D$21*'Mortgage Calculator'!$D$15/12,2),0))</f>
        <v>0</v>
      </c>
      <c r="N1349" s="36">
        <f>IF(B1349="","",1-K1349/'Mortgage Calculator'!$D$6)</f>
        <v>0</v>
      </c>
    </row>
    <row r="1350" spans="2:14">
      <c r="B1350" s="30">
        <f>IF(B1349="","",IF(K1349&gt;0.005,B1349+1,""))</f>
        <v>0</v>
      </c>
      <c r="C1350" s="31">
        <f>IF(B1350="","",EDATE('Mortgage Calculator'!$D$10,B1350-1))</f>
        <v>0</v>
      </c>
      <c r="D1350" s="30">
        <f>IF(B1350="","",INT((B1350-1)/12)+1)</f>
        <v>0</v>
      </c>
      <c r="E1350" s="32">
        <f>IF(B1350="","",K1349)</f>
        <v>0</v>
      </c>
      <c r="F1350" s="32">
        <f>IF(B1350="","",IF(B1350&gt;='Mortgage Calculator'!$D$22,E1350+I1350,MIN('Mortgage Calculator'!$D$23,E1350+I1350)))</f>
        <v>0</v>
      </c>
      <c r="G1350" s="33"/>
      <c r="H1350" s="32">
        <f>IF(B1350="","",MAX(0,MIN('Mortgage Calculator'!$D$17+N(G1350),E1350+I1350-F1350)))</f>
        <v>0</v>
      </c>
      <c r="I1350" s="32">
        <f>IF(B1350="","",ROUND(E1350*'Mortgage Calculator'!$D$8/12,2))</f>
        <v>0</v>
      </c>
      <c r="J1350" s="32">
        <f>IF(B1350="","",F1350+H1350-I1350)</f>
        <v>0</v>
      </c>
      <c r="K1350" s="34">
        <f>IF(B1350="","",ROUND(E1350-J1350,2))</f>
        <v>0</v>
      </c>
      <c r="L1350" s="35">
        <f>IF(B1350="","",L1349+I1350)</f>
        <v>0</v>
      </c>
      <c r="M1350" s="32">
        <f>IF(B1350="","",IF(AND('Mortgage Calculator'!$D$21/'Mortgage Calculator'!$D$6&gt;0.8,E1350/'Mortgage Calculator'!$D$6&gt;0.78),ROUND('Mortgage Calculator'!$D$21*'Mortgage Calculator'!$D$15/12,2),0))</f>
        <v>0</v>
      </c>
      <c r="N1350" s="36">
        <f>IF(B1350="","",1-K1350/'Mortgage Calculator'!$D$6)</f>
        <v>0</v>
      </c>
    </row>
    <row r="1351" spans="2:14">
      <c r="B1351" s="30">
        <f>IF(B1350="","",IF(K1350&gt;0.005,B1350+1,""))</f>
        <v>0</v>
      </c>
      <c r="C1351" s="31">
        <f>IF(B1351="","",EDATE('Mortgage Calculator'!$D$10,B1351-1))</f>
        <v>0</v>
      </c>
      <c r="D1351" s="30">
        <f>IF(B1351="","",INT((B1351-1)/12)+1)</f>
        <v>0</v>
      </c>
      <c r="E1351" s="32">
        <f>IF(B1351="","",K1350)</f>
        <v>0</v>
      </c>
      <c r="F1351" s="32">
        <f>IF(B1351="","",IF(B1351&gt;='Mortgage Calculator'!$D$22,E1351+I1351,MIN('Mortgage Calculator'!$D$23,E1351+I1351)))</f>
        <v>0</v>
      </c>
      <c r="G1351" s="33"/>
      <c r="H1351" s="32">
        <f>IF(B1351="","",MAX(0,MIN('Mortgage Calculator'!$D$17+N(G1351),E1351+I1351-F1351)))</f>
        <v>0</v>
      </c>
      <c r="I1351" s="32">
        <f>IF(B1351="","",ROUND(E1351*'Mortgage Calculator'!$D$8/12,2))</f>
        <v>0</v>
      </c>
      <c r="J1351" s="32">
        <f>IF(B1351="","",F1351+H1351-I1351)</f>
        <v>0</v>
      </c>
      <c r="K1351" s="34">
        <f>IF(B1351="","",ROUND(E1351-J1351,2))</f>
        <v>0</v>
      </c>
      <c r="L1351" s="35">
        <f>IF(B1351="","",L1350+I1351)</f>
        <v>0</v>
      </c>
      <c r="M1351" s="32">
        <f>IF(B1351="","",IF(AND('Mortgage Calculator'!$D$21/'Mortgage Calculator'!$D$6&gt;0.8,E1351/'Mortgage Calculator'!$D$6&gt;0.78),ROUND('Mortgage Calculator'!$D$21*'Mortgage Calculator'!$D$15/12,2),0))</f>
        <v>0</v>
      </c>
      <c r="N1351" s="36">
        <f>IF(B1351="","",1-K1351/'Mortgage Calculator'!$D$6)</f>
        <v>0</v>
      </c>
    </row>
    <row r="1352" spans="2:14">
      <c r="B1352" s="30">
        <f>IF(B1351="","",IF(K1351&gt;0.005,B1351+1,""))</f>
        <v>0</v>
      </c>
      <c r="C1352" s="31">
        <f>IF(B1352="","",EDATE('Mortgage Calculator'!$D$10,B1352-1))</f>
        <v>0</v>
      </c>
      <c r="D1352" s="30">
        <f>IF(B1352="","",INT((B1352-1)/12)+1)</f>
        <v>0</v>
      </c>
      <c r="E1352" s="32">
        <f>IF(B1352="","",K1351)</f>
        <v>0</v>
      </c>
      <c r="F1352" s="32">
        <f>IF(B1352="","",IF(B1352&gt;='Mortgage Calculator'!$D$22,E1352+I1352,MIN('Mortgage Calculator'!$D$23,E1352+I1352)))</f>
        <v>0</v>
      </c>
      <c r="G1352" s="33"/>
      <c r="H1352" s="32">
        <f>IF(B1352="","",MAX(0,MIN('Mortgage Calculator'!$D$17+N(G1352),E1352+I1352-F1352)))</f>
        <v>0</v>
      </c>
      <c r="I1352" s="32">
        <f>IF(B1352="","",ROUND(E1352*'Mortgage Calculator'!$D$8/12,2))</f>
        <v>0</v>
      </c>
      <c r="J1352" s="32">
        <f>IF(B1352="","",F1352+H1352-I1352)</f>
        <v>0</v>
      </c>
      <c r="K1352" s="34">
        <f>IF(B1352="","",ROUND(E1352-J1352,2))</f>
        <v>0</v>
      </c>
      <c r="L1352" s="35">
        <f>IF(B1352="","",L1351+I1352)</f>
        <v>0</v>
      </c>
      <c r="M1352" s="32">
        <f>IF(B1352="","",IF(AND('Mortgage Calculator'!$D$21/'Mortgage Calculator'!$D$6&gt;0.8,E1352/'Mortgage Calculator'!$D$6&gt;0.78),ROUND('Mortgage Calculator'!$D$21*'Mortgage Calculator'!$D$15/12,2),0))</f>
        <v>0</v>
      </c>
      <c r="N1352" s="36">
        <f>IF(B1352="","",1-K1352/'Mortgage Calculator'!$D$6)</f>
        <v>0</v>
      </c>
    </row>
    <row r="1353" spans="2:14">
      <c r="B1353" s="30">
        <f>IF(B1352="","",IF(K1352&gt;0.005,B1352+1,""))</f>
        <v>0</v>
      </c>
      <c r="C1353" s="31">
        <f>IF(B1353="","",EDATE('Mortgage Calculator'!$D$10,B1353-1))</f>
        <v>0</v>
      </c>
      <c r="D1353" s="30">
        <f>IF(B1353="","",INT((B1353-1)/12)+1)</f>
        <v>0</v>
      </c>
      <c r="E1353" s="32">
        <f>IF(B1353="","",K1352)</f>
        <v>0</v>
      </c>
      <c r="F1353" s="32">
        <f>IF(B1353="","",IF(B1353&gt;='Mortgage Calculator'!$D$22,E1353+I1353,MIN('Mortgage Calculator'!$D$23,E1353+I1353)))</f>
        <v>0</v>
      </c>
      <c r="G1353" s="33"/>
      <c r="H1353" s="32">
        <f>IF(B1353="","",MAX(0,MIN('Mortgage Calculator'!$D$17+N(G1353),E1353+I1353-F1353)))</f>
        <v>0</v>
      </c>
      <c r="I1353" s="32">
        <f>IF(B1353="","",ROUND(E1353*'Mortgage Calculator'!$D$8/12,2))</f>
        <v>0</v>
      </c>
      <c r="J1353" s="32">
        <f>IF(B1353="","",F1353+H1353-I1353)</f>
        <v>0</v>
      </c>
      <c r="K1353" s="34">
        <f>IF(B1353="","",ROUND(E1353-J1353,2))</f>
        <v>0</v>
      </c>
      <c r="L1353" s="35">
        <f>IF(B1353="","",L1352+I1353)</f>
        <v>0</v>
      </c>
      <c r="M1353" s="32">
        <f>IF(B1353="","",IF(AND('Mortgage Calculator'!$D$21/'Mortgage Calculator'!$D$6&gt;0.8,E1353/'Mortgage Calculator'!$D$6&gt;0.78),ROUND('Mortgage Calculator'!$D$21*'Mortgage Calculator'!$D$15/12,2),0))</f>
        <v>0</v>
      </c>
      <c r="N1353" s="36">
        <f>IF(B1353="","",1-K1353/'Mortgage Calculator'!$D$6)</f>
        <v>0</v>
      </c>
    </row>
    <row r="1354" spans="2:14">
      <c r="B1354" s="30">
        <f>IF(B1353="","",IF(K1353&gt;0.005,B1353+1,""))</f>
        <v>0</v>
      </c>
      <c r="C1354" s="31">
        <f>IF(B1354="","",EDATE('Mortgage Calculator'!$D$10,B1354-1))</f>
        <v>0</v>
      </c>
      <c r="D1354" s="30">
        <f>IF(B1354="","",INT((B1354-1)/12)+1)</f>
        <v>0</v>
      </c>
      <c r="E1354" s="32">
        <f>IF(B1354="","",K1353)</f>
        <v>0</v>
      </c>
      <c r="F1354" s="32">
        <f>IF(B1354="","",IF(B1354&gt;='Mortgage Calculator'!$D$22,E1354+I1354,MIN('Mortgage Calculator'!$D$23,E1354+I1354)))</f>
        <v>0</v>
      </c>
      <c r="G1354" s="33"/>
      <c r="H1354" s="32">
        <f>IF(B1354="","",MAX(0,MIN('Mortgage Calculator'!$D$17+N(G1354),E1354+I1354-F1354)))</f>
        <v>0</v>
      </c>
      <c r="I1354" s="32">
        <f>IF(B1354="","",ROUND(E1354*'Mortgage Calculator'!$D$8/12,2))</f>
        <v>0</v>
      </c>
      <c r="J1354" s="32">
        <f>IF(B1354="","",F1354+H1354-I1354)</f>
        <v>0</v>
      </c>
      <c r="K1354" s="34">
        <f>IF(B1354="","",ROUND(E1354-J1354,2))</f>
        <v>0</v>
      </c>
      <c r="L1354" s="35">
        <f>IF(B1354="","",L1353+I1354)</f>
        <v>0</v>
      </c>
      <c r="M1354" s="32">
        <f>IF(B1354="","",IF(AND('Mortgage Calculator'!$D$21/'Mortgage Calculator'!$D$6&gt;0.8,E1354/'Mortgage Calculator'!$D$6&gt;0.78),ROUND('Mortgage Calculator'!$D$21*'Mortgage Calculator'!$D$15/12,2),0))</f>
        <v>0</v>
      </c>
      <c r="N1354" s="36">
        <f>IF(B1354="","",1-K1354/'Mortgage Calculator'!$D$6)</f>
        <v>0</v>
      </c>
    </row>
    <row r="1355" spans="2:14">
      <c r="B1355" s="30">
        <f>IF(B1354="","",IF(K1354&gt;0.005,B1354+1,""))</f>
        <v>0</v>
      </c>
      <c r="C1355" s="31">
        <f>IF(B1355="","",EDATE('Mortgage Calculator'!$D$10,B1355-1))</f>
        <v>0</v>
      </c>
      <c r="D1355" s="30">
        <f>IF(B1355="","",INT((B1355-1)/12)+1)</f>
        <v>0</v>
      </c>
      <c r="E1355" s="32">
        <f>IF(B1355="","",K1354)</f>
        <v>0</v>
      </c>
      <c r="F1355" s="32">
        <f>IF(B1355="","",IF(B1355&gt;='Mortgage Calculator'!$D$22,E1355+I1355,MIN('Mortgage Calculator'!$D$23,E1355+I1355)))</f>
        <v>0</v>
      </c>
      <c r="G1355" s="33"/>
      <c r="H1355" s="32">
        <f>IF(B1355="","",MAX(0,MIN('Mortgage Calculator'!$D$17+N(G1355),E1355+I1355-F1355)))</f>
        <v>0</v>
      </c>
      <c r="I1355" s="32">
        <f>IF(B1355="","",ROUND(E1355*'Mortgage Calculator'!$D$8/12,2))</f>
        <v>0</v>
      </c>
      <c r="J1355" s="32">
        <f>IF(B1355="","",F1355+H1355-I1355)</f>
        <v>0</v>
      </c>
      <c r="K1355" s="34">
        <f>IF(B1355="","",ROUND(E1355-J1355,2))</f>
        <v>0</v>
      </c>
      <c r="L1355" s="35">
        <f>IF(B1355="","",L1354+I1355)</f>
        <v>0</v>
      </c>
      <c r="M1355" s="32">
        <f>IF(B1355="","",IF(AND('Mortgage Calculator'!$D$21/'Mortgage Calculator'!$D$6&gt;0.8,E1355/'Mortgage Calculator'!$D$6&gt;0.78),ROUND('Mortgage Calculator'!$D$21*'Mortgage Calculator'!$D$15/12,2),0))</f>
        <v>0</v>
      </c>
      <c r="N1355" s="36">
        <f>IF(B1355="","",1-K1355/'Mortgage Calculator'!$D$6)</f>
        <v>0</v>
      </c>
    </row>
    <row r="1356" spans="2:14">
      <c r="B1356" s="30">
        <f>IF(B1355="","",IF(K1355&gt;0.005,B1355+1,""))</f>
        <v>0</v>
      </c>
      <c r="C1356" s="31">
        <f>IF(B1356="","",EDATE('Mortgage Calculator'!$D$10,B1356-1))</f>
        <v>0</v>
      </c>
      <c r="D1356" s="30">
        <f>IF(B1356="","",INT((B1356-1)/12)+1)</f>
        <v>0</v>
      </c>
      <c r="E1356" s="32">
        <f>IF(B1356="","",K1355)</f>
        <v>0</v>
      </c>
      <c r="F1356" s="32">
        <f>IF(B1356="","",IF(B1356&gt;='Mortgage Calculator'!$D$22,E1356+I1356,MIN('Mortgage Calculator'!$D$23,E1356+I1356)))</f>
        <v>0</v>
      </c>
      <c r="G1356" s="33"/>
      <c r="H1356" s="32">
        <f>IF(B1356="","",MAX(0,MIN('Mortgage Calculator'!$D$17+N(G1356),E1356+I1356-F1356)))</f>
        <v>0</v>
      </c>
      <c r="I1356" s="32">
        <f>IF(B1356="","",ROUND(E1356*'Mortgage Calculator'!$D$8/12,2))</f>
        <v>0</v>
      </c>
      <c r="J1356" s="32">
        <f>IF(B1356="","",F1356+H1356-I1356)</f>
        <v>0</v>
      </c>
      <c r="K1356" s="34">
        <f>IF(B1356="","",ROUND(E1356-J1356,2))</f>
        <v>0</v>
      </c>
      <c r="L1356" s="35">
        <f>IF(B1356="","",L1355+I1356)</f>
        <v>0</v>
      </c>
      <c r="M1356" s="32">
        <f>IF(B1356="","",IF(AND('Mortgage Calculator'!$D$21/'Mortgage Calculator'!$D$6&gt;0.8,E1356/'Mortgage Calculator'!$D$6&gt;0.78),ROUND('Mortgage Calculator'!$D$21*'Mortgage Calculator'!$D$15/12,2),0))</f>
        <v>0</v>
      </c>
      <c r="N1356" s="36">
        <f>IF(B1356="","",1-K1356/'Mortgage Calculator'!$D$6)</f>
        <v>0</v>
      </c>
    </row>
    <row r="1357" spans="2:14">
      <c r="B1357" s="30">
        <f>IF(B1356="","",IF(K1356&gt;0.005,B1356+1,""))</f>
        <v>0</v>
      </c>
      <c r="C1357" s="31">
        <f>IF(B1357="","",EDATE('Mortgage Calculator'!$D$10,B1357-1))</f>
        <v>0</v>
      </c>
      <c r="D1357" s="30">
        <f>IF(B1357="","",INT((B1357-1)/12)+1)</f>
        <v>0</v>
      </c>
      <c r="E1357" s="32">
        <f>IF(B1357="","",K1356)</f>
        <v>0</v>
      </c>
      <c r="F1357" s="32">
        <f>IF(B1357="","",IF(B1357&gt;='Mortgage Calculator'!$D$22,E1357+I1357,MIN('Mortgage Calculator'!$D$23,E1357+I1357)))</f>
        <v>0</v>
      </c>
      <c r="G1357" s="33"/>
      <c r="H1357" s="32">
        <f>IF(B1357="","",MAX(0,MIN('Mortgage Calculator'!$D$17+N(G1357),E1357+I1357-F1357)))</f>
        <v>0</v>
      </c>
      <c r="I1357" s="32">
        <f>IF(B1357="","",ROUND(E1357*'Mortgage Calculator'!$D$8/12,2))</f>
        <v>0</v>
      </c>
      <c r="J1357" s="32">
        <f>IF(B1357="","",F1357+H1357-I1357)</f>
        <v>0</v>
      </c>
      <c r="K1357" s="34">
        <f>IF(B1357="","",ROUND(E1357-J1357,2))</f>
        <v>0</v>
      </c>
      <c r="L1357" s="35">
        <f>IF(B1357="","",L1356+I1357)</f>
        <v>0</v>
      </c>
      <c r="M1357" s="32">
        <f>IF(B1357="","",IF(AND('Mortgage Calculator'!$D$21/'Mortgage Calculator'!$D$6&gt;0.8,E1357/'Mortgage Calculator'!$D$6&gt;0.78),ROUND('Mortgage Calculator'!$D$21*'Mortgage Calculator'!$D$15/12,2),0))</f>
        <v>0</v>
      </c>
      <c r="N1357" s="36">
        <f>IF(B1357="","",1-K1357/'Mortgage Calculator'!$D$6)</f>
        <v>0</v>
      </c>
    </row>
    <row r="1358" spans="2:14">
      <c r="B1358" s="30">
        <f>IF(B1357="","",IF(K1357&gt;0.005,B1357+1,""))</f>
        <v>0</v>
      </c>
      <c r="C1358" s="31">
        <f>IF(B1358="","",EDATE('Mortgage Calculator'!$D$10,B1358-1))</f>
        <v>0</v>
      </c>
      <c r="D1358" s="30">
        <f>IF(B1358="","",INT((B1358-1)/12)+1)</f>
        <v>0</v>
      </c>
      <c r="E1358" s="32">
        <f>IF(B1358="","",K1357)</f>
        <v>0</v>
      </c>
      <c r="F1358" s="32">
        <f>IF(B1358="","",IF(B1358&gt;='Mortgage Calculator'!$D$22,E1358+I1358,MIN('Mortgage Calculator'!$D$23,E1358+I1358)))</f>
        <v>0</v>
      </c>
      <c r="G1358" s="33"/>
      <c r="H1358" s="32">
        <f>IF(B1358="","",MAX(0,MIN('Mortgage Calculator'!$D$17+N(G1358),E1358+I1358-F1358)))</f>
        <v>0</v>
      </c>
      <c r="I1358" s="32">
        <f>IF(B1358="","",ROUND(E1358*'Mortgage Calculator'!$D$8/12,2))</f>
        <v>0</v>
      </c>
      <c r="J1358" s="32">
        <f>IF(B1358="","",F1358+H1358-I1358)</f>
        <v>0</v>
      </c>
      <c r="K1358" s="34">
        <f>IF(B1358="","",ROUND(E1358-J1358,2))</f>
        <v>0</v>
      </c>
      <c r="L1358" s="35">
        <f>IF(B1358="","",L1357+I1358)</f>
        <v>0</v>
      </c>
      <c r="M1358" s="32">
        <f>IF(B1358="","",IF(AND('Mortgage Calculator'!$D$21/'Mortgage Calculator'!$D$6&gt;0.8,E1358/'Mortgage Calculator'!$D$6&gt;0.78),ROUND('Mortgage Calculator'!$D$21*'Mortgage Calculator'!$D$15/12,2),0))</f>
        <v>0</v>
      </c>
      <c r="N1358" s="36">
        <f>IF(B1358="","",1-K1358/'Mortgage Calculator'!$D$6)</f>
        <v>0</v>
      </c>
    </row>
    <row r="1359" spans="2:14">
      <c r="B1359" s="30">
        <f>IF(B1358="","",IF(K1358&gt;0.005,B1358+1,""))</f>
        <v>0</v>
      </c>
      <c r="C1359" s="31">
        <f>IF(B1359="","",EDATE('Mortgage Calculator'!$D$10,B1359-1))</f>
        <v>0</v>
      </c>
      <c r="D1359" s="30">
        <f>IF(B1359="","",INT((B1359-1)/12)+1)</f>
        <v>0</v>
      </c>
      <c r="E1359" s="32">
        <f>IF(B1359="","",K1358)</f>
        <v>0</v>
      </c>
      <c r="F1359" s="32">
        <f>IF(B1359="","",IF(B1359&gt;='Mortgage Calculator'!$D$22,E1359+I1359,MIN('Mortgage Calculator'!$D$23,E1359+I1359)))</f>
        <v>0</v>
      </c>
      <c r="G1359" s="33"/>
      <c r="H1359" s="32">
        <f>IF(B1359="","",MAX(0,MIN('Mortgage Calculator'!$D$17+N(G1359),E1359+I1359-F1359)))</f>
        <v>0</v>
      </c>
      <c r="I1359" s="32">
        <f>IF(B1359="","",ROUND(E1359*'Mortgage Calculator'!$D$8/12,2))</f>
        <v>0</v>
      </c>
      <c r="J1359" s="32">
        <f>IF(B1359="","",F1359+H1359-I1359)</f>
        <v>0</v>
      </c>
      <c r="K1359" s="34">
        <f>IF(B1359="","",ROUND(E1359-J1359,2))</f>
        <v>0</v>
      </c>
      <c r="L1359" s="35">
        <f>IF(B1359="","",L1358+I1359)</f>
        <v>0</v>
      </c>
      <c r="M1359" s="32">
        <f>IF(B1359="","",IF(AND('Mortgage Calculator'!$D$21/'Mortgage Calculator'!$D$6&gt;0.8,E1359/'Mortgage Calculator'!$D$6&gt;0.78),ROUND('Mortgage Calculator'!$D$21*'Mortgage Calculator'!$D$15/12,2),0))</f>
        <v>0</v>
      </c>
      <c r="N1359" s="36">
        <f>IF(B1359="","",1-K1359/'Mortgage Calculator'!$D$6)</f>
        <v>0</v>
      </c>
    </row>
    <row r="1360" spans="2:14">
      <c r="B1360" s="30">
        <f>IF(B1359="","",IF(K1359&gt;0.005,B1359+1,""))</f>
        <v>0</v>
      </c>
      <c r="C1360" s="31">
        <f>IF(B1360="","",EDATE('Mortgage Calculator'!$D$10,B1360-1))</f>
        <v>0</v>
      </c>
      <c r="D1360" s="30">
        <f>IF(B1360="","",INT((B1360-1)/12)+1)</f>
        <v>0</v>
      </c>
      <c r="E1360" s="32">
        <f>IF(B1360="","",K1359)</f>
        <v>0</v>
      </c>
      <c r="F1360" s="32">
        <f>IF(B1360="","",IF(B1360&gt;='Mortgage Calculator'!$D$22,E1360+I1360,MIN('Mortgage Calculator'!$D$23,E1360+I1360)))</f>
        <v>0</v>
      </c>
      <c r="G1360" s="33"/>
      <c r="H1360" s="32">
        <f>IF(B1360="","",MAX(0,MIN('Mortgage Calculator'!$D$17+N(G1360),E1360+I1360-F1360)))</f>
        <v>0</v>
      </c>
      <c r="I1360" s="32">
        <f>IF(B1360="","",ROUND(E1360*'Mortgage Calculator'!$D$8/12,2))</f>
        <v>0</v>
      </c>
      <c r="J1360" s="32">
        <f>IF(B1360="","",F1360+H1360-I1360)</f>
        <v>0</v>
      </c>
      <c r="K1360" s="34">
        <f>IF(B1360="","",ROUND(E1360-J1360,2))</f>
        <v>0</v>
      </c>
      <c r="L1360" s="35">
        <f>IF(B1360="","",L1359+I1360)</f>
        <v>0</v>
      </c>
      <c r="M1360" s="32">
        <f>IF(B1360="","",IF(AND('Mortgage Calculator'!$D$21/'Mortgage Calculator'!$D$6&gt;0.8,E1360/'Mortgage Calculator'!$D$6&gt;0.78),ROUND('Mortgage Calculator'!$D$21*'Mortgage Calculator'!$D$15/12,2),0))</f>
        <v>0</v>
      </c>
      <c r="N1360" s="36">
        <f>IF(B1360="","",1-K1360/'Mortgage Calculator'!$D$6)</f>
        <v>0</v>
      </c>
    </row>
    <row r="1361" spans="2:14">
      <c r="B1361" s="30">
        <f>IF(B1360="","",IF(K1360&gt;0.005,B1360+1,""))</f>
        <v>0</v>
      </c>
      <c r="C1361" s="31">
        <f>IF(B1361="","",EDATE('Mortgage Calculator'!$D$10,B1361-1))</f>
        <v>0</v>
      </c>
      <c r="D1361" s="30">
        <f>IF(B1361="","",INT((B1361-1)/12)+1)</f>
        <v>0</v>
      </c>
      <c r="E1361" s="32">
        <f>IF(B1361="","",K1360)</f>
        <v>0</v>
      </c>
      <c r="F1361" s="32">
        <f>IF(B1361="","",IF(B1361&gt;='Mortgage Calculator'!$D$22,E1361+I1361,MIN('Mortgage Calculator'!$D$23,E1361+I1361)))</f>
        <v>0</v>
      </c>
      <c r="G1361" s="33"/>
      <c r="H1361" s="32">
        <f>IF(B1361="","",MAX(0,MIN('Mortgage Calculator'!$D$17+N(G1361),E1361+I1361-F1361)))</f>
        <v>0</v>
      </c>
      <c r="I1361" s="32">
        <f>IF(B1361="","",ROUND(E1361*'Mortgage Calculator'!$D$8/12,2))</f>
        <v>0</v>
      </c>
      <c r="J1361" s="32">
        <f>IF(B1361="","",F1361+H1361-I1361)</f>
        <v>0</v>
      </c>
      <c r="K1361" s="34">
        <f>IF(B1361="","",ROUND(E1361-J1361,2))</f>
        <v>0</v>
      </c>
      <c r="L1361" s="35">
        <f>IF(B1361="","",L1360+I1361)</f>
        <v>0</v>
      </c>
      <c r="M1361" s="32">
        <f>IF(B1361="","",IF(AND('Mortgage Calculator'!$D$21/'Mortgage Calculator'!$D$6&gt;0.8,E1361/'Mortgage Calculator'!$D$6&gt;0.78),ROUND('Mortgage Calculator'!$D$21*'Mortgage Calculator'!$D$15/12,2),0))</f>
        <v>0</v>
      </c>
      <c r="N1361" s="36">
        <f>IF(B1361="","",1-K1361/'Mortgage Calculator'!$D$6)</f>
        <v>0</v>
      </c>
    </row>
    <row r="1362" spans="2:14">
      <c r="B1362" s="30">
        <f>IF(B1361="","",IF(K1361&gt;0.005,B1361+1,""))</f>
        <v>0</v>
      </c>
      <c r="C1362" s="31">
        <f>IF(B1362="","",EDATE('Mortgage Calculator'!$D$10,B1362-1))</f>
        <v>0</v>
      </c>
      <c r="D1362" s="30">
        <f>IF(B1362="","",INT((B1362-1)/12)+1)</f>
        <v>0</v>
      </c>
      <c r="E1362" s="32">
        <f>IF(B1362="","",K1361)</f>
        <v>0</v>
      </c>
      <c r="F1362" s="32">
        <f>IF(B1362="","",IF(B1362&gt;='Mortgage Calculator'!$D$22,E1362+I1362,MIN('Mortgage Calculator'!$D$23,E1362+I1362)))</f>
        <v>0</v>
      </c>
      <c r="G1362" s="33"/>
      <c r="H1362" s="32">
        <f>IF(B1362="","",MAX(0,MIN('Mortgage Calculator'!$D$17+N(G1362),E1362+I1362-F1362)))</f>
        <v>0</v>
      </c>
      <c r="I1362" s="32">
        <f>IF(B1362="","",ROUND(E1362*'Mortgage Calculator'!$D$8/12,2))</f>
        <v>0</v>
      </c>
      <c r="J1362" s="32">
        <f>IF(B1362="","",F1362+H1362-I1362)</f>
        <v>0</v>
      </c>
      <c r="K1362" s="34">
        <f>IF(B1362="","",ROUND(E1362-J1362,2))</f>
        <v>0</v>
      </c>
      <c r="L1362" s="35">
        <f>IF(B1362="","",L1361+I1362)</f>
        <v>0</v>
      </c>
      <c r="M1362" s="32">
        <f>IF(B1362="","",IF(AND('Mortgage Calculator'!$D$21/'Mortgage Calculator'!$D$6&gt;0.8,E1362/'Mortgage Calculator'!$D$6&gt;0.78),ROUND('Mortgage Calculator'!$D$21*'Mortgage Calculator'!$D$15/12,2),0))</f>
        <v>0</v>
      </c>
      <c r="N1362" s="36">
        <f>IF(B1362="","",1-K1362/'Mortgage Calculator'!$D$6)</f>
        <v>0</v>
      </c>
    </row>
    <row r="1363" spans="2:14">
      <c r="B1363" s="30">
        <f>IF(B1362="","",IF(K1362&gt;0.005,B1362+1,""))</f>
        <v>0</v>
      </c>
      <c r="C1363" s="31">
        <f>IF(B1363="","",EDATE('Mortgage Calculator'!$D$10,B1363-1))</f>
        <v>0</v>
      </c>
      <c r="D1363" s="30">
        <f>IF(B1363="","",INT((B1363-1)/12)+1)</f>
        <v>0</v>
      </c>
      <c r="E1363" s="32">
        <f>IF(B1363="","",K1362)</f>
        <v>0</v>
      </c>
      <c r="F1363" s="32">
        <f>IF(B1363="","",IF(B1363&gt;='Mortgage Calculator'!$D$22,E1363+I1363,MIN('Mortgage Calculator'!$D$23,E1363+I1363)))</f>
        <v>0</v>
      </c>
      <c r="G1363" s="33"/>
      <c r="H1363" s="32">
        <f>IF(B1363="","",MAX(0,MIN('Mortgage Calculator'!$D$17+N(G1363),E1363+I1363-F1363)))</f>
        <v>0</v>
      </c>
      <c r="I1363" s="32">
        <f>IF(B1363="","",ROUND(E1363*'Mortgage Calculator'!$D$8/12,2))</f>
        <v>0</v>
      </c>
      <c r="J1363" s="32">
        <f>IF(B1363="","",F1363+H1363-I1363)</f>
        <v>0</v>
      </c>
      <c r="K1363" s="34">
        <f>IF(B1363="","",ROUND(E1363-J1363,2))</f>
        <v>0</v>
      </c>
      <c r="L1363" s="35">
        <f>IF(B1363="","",L1362+I1363)</f>
        <v>0</v>
      </c>
      <c r="M1363" s="32">
        <f>IF(B1363="","",IF(AND('Mortgage Calculator'!$D$21/'Mortgage Calculator'!$D$6&gt;0.8,E1363/'Mortgage Calculator'!$D$6&gt;0.78),ROUND('Mortgage Calculator'!$D$21*'Mortgage Calculator'!$D$15/12,2),0))</f>
        <v>0</v>
      </c>
      <c r="N1363" s="36">
        <f>IF(B1363="","",1-K1363/'Mortgage Calculator'!$D$6)</f>
        <v>0</v>
      </c>
    </row>
    <row r="1364" spans="2:14">
      <c r="B1364" s="30">
        <f>IF(B1363="","",IF(K1363&gt;0.005,B1363+1,""))</f>
        <v>0</v>
      </c>
      <c r="C1364" s="31">
        <f>IF(B1364="","",EDATE('Mortgage Calculator'!$D$10,B1364-1))</f>
        <v>0</v>
      </c>
      <c r="D1364" s="30">
        <f>IF(B1364="","",INT((B1364-1)/12)+1)</f>
        <v>0</v>
      </c>
      <c r="E1364" s="32">
        <f>IF(B1364="","",K1363)</f>
        <v>0</v>
      </c>
      <c r="F1364" s="32">
        <f>IF(B1364="","",IF(B1364&gt;='Mortgage Calculator'!$D$22,E1364+I1364,MIN('Mortgage Calculator'!$D$23,E1364+I1364)))</f>
        <v>0</v>
      </c>
      <c r="G1364" s="33"/>
      <c r="H1364" s="32">
        <f>IF(B1364="","",MAX(0,MIN('Mortgage Calculator'!$D$17+N(G1364),E1364+I1364-F1364)))</f>
        <v>0</v>
      </c>
      <c r="I1364" s="32">
        <f>IF(B1364="","",ROUND(E1364*'Mortgage Calculator'!$D$8/12,2))</f>
        <v>0</v>
      </c>
      <c r="J1364" s="32">
        <f>IF(B1364="","",F1364+H1364-I1364)</f>
        <v>0</v>
      </c>
      <c r="K1364" s="34">
        <f>IF(B1364="","",ROUND(E1364-J1364,2))</f>
        <v>0</v>
      </c>
      <c r="L1364" s="35">
        <f>IF(B1364="","",L1363+I1364)</f>
        <v>0</v>
      </c>
      <c r="M1364" s="32">
        <f>IF(B1364="","",IF(AND('Mortgage Calculator'!$D$21/'Mortgage Calculator'!$D$6&gt;0.8,E1364/'Mortgage Calculator'!$D$6&gt;0.78),ROUND('Mortgage Calculator'!$D$21*'Mortgage Calculator'!$D$15/12,2),0))</f>
        <v>0</v>
      </c>
      <c r="N1364" s="36">
        <f>IF(B1364="","",1-K1364/'Mortgage Calculator'!$D$6)</f>
        <v>0</v>
      </c>
    </row>
    <row r="1365" spans="2:14">
      <c r="B1365" s="30">
        <f>IF(B1364="","",IF(K1364&gt;0.005,B1364+1,""))</f>
        <v>0</v>
      </c>
      <c r="C1365" s="31">
        <f>IF(B1365="","",EDATE('Mortgage Calculator'!$D$10,B1365-1))</f>
        <v>0</v>
      </c>
      <c r="D1365" s="30">
        <f>IF(B1365="","",INT((B1365-1)/12)+1)</f>
        <v>0</v>
      </c>
      <c r="E1365" s="32">
        <f>IF(B1365="","",K1364)</f>
        <v>0</v>
      </c>
      <c r="F1365" s="32">
        <f>IF(B1365="","",IF(B1365&gt;='Mortgage Calculator'!$D$22,E1365+I1365,MIN('Mortgage Calculator'!$D$23,E1365+I1365)))</f>
        <v>0</v>
      </c>
      <c r="G1365" s="33"/>
      <c r="H1365" s="32">
        <f>IF(B1365="","",MAX(0,MIN('Mortgage Calculator'!$D$17+N(G1365),E1365+I1365-F1365)))</f>
        <v>0</v>
      </c>
      <c r="I1365" s="32">
        <f>IF(B1365="","",ROUND(E1365*'Mortgage Calculator'!$D$8/12,2))</f>
        <v>0</v>
      </c>
      <c r="J1365" s="32">
        <f>IF(B1365="","",F1365+H1365-I1365)</f>
        <v>0</v>
      </c>
      <c r="K1365" s="34">
        <f>IF(B1365="","",ROUND(E1365-J1365,2))</f>
        <v>0</v>
      </c>
      <c r="L1365" s="35">
        <f>IF(B1365="","",L1364+I1365)</f>
        <v>0</v>
      </c>
      <c r="M1365" s="32">
        <f>IF(B1365="","",IF(AND('Mortgage Calculator'!$D$21/'Mortgage Calculator'!$D$6&gt;0.8,E1365/'Mortgage Calculator'!$D$6&gt;0.78),ROUND('Mortgage Calculator'!$D$21*'Mortgage Calculator'!$D$15/12,2),0))</f>
        <v>0</v>
      </c>
      <c r="N1365" s="36">
        <f>IF(B1365="","",1-K1365/'Mortgage Calculator'!$D$6)</f>
        <v>0</v>
      </c>
    </row>
    <row r="1366" spans="2:14">
      <c r="B1366" s="30">
        <f>IF(B1365="","",IF(K1365&gt;0.005,B1365+1,""))</f>
        <v>0</v>
      </c>
      <c r="C1366" s="31">
        <f>IF(B1366="","",EDATE('Mortgage Calculator'!$D$10,B1366-1))</f>
        <v>0</v>
      </c>
      <c r="D1366" s="30">
        <f>IF(B1366="","",INT((B1366-1)/12)+1)</f>
        <v>0</v>
      </c>
      <c r="E1366" s="32">
        <f>IF(B1366="","",K1365)</f>
        <v>0</v>
      </c>
      <c r="F1366" s="32">
        <f>IF(B1366="","",IF(B1366&gt;='Mortgage Calculator'!$D$22,E1366+I1366,MIN('Mortgage Calculator'!$D$23,E1366+I1366)))</f>
        <v>0</v>
      </c>
      <c r="G1366" s="33"/>
      <c r="H1366" s="32">
        <f>IF(B1366="","",MAX(0,MIN('Mortgage Calculator'!$D$17+N(G1366),E1366+I1366-F1366)))</f>
        <v>0</v>
      </c>
      <c r="I1366" s="32">
        <f>IF(B1366="","",ROUND(E1366*'Mortgage Calculator'!$D$8/12,2))</f>
        <v>0</v>
      </c>
      <c r="J1366" s="32">
        <f>IF(B1366="","",F1366+H1366-I1366)</f>
        <v>0</v>
      </c>
      <c r="K1366" s="34">
        <f>IF(B1366="","",ROUND(E1366-J1366,2))</f>
        <v>0</v>
      </c>
      <c r="L1366" s="35">
        <f>IF(B1366="","",L1365+I1366)</f>
        <v>0</v>
      </c>
      <c r="M1366" s="32">
        <f>IF(B1366="","",IF(AND('Mortgage Calculator'!$D$21/'Mortgage Calculator'!$D$6&gt;0.8,E1366/'Mortgage Calculator'!$D$6&gt;0.78),ROUND('Mortgage Calculator'!$D$21*'Mortgage Calculator'!$D$15/12,2),0))</f>
        <v>0</v>
      </c>
      <c r="N1366" s="36">
        <f>IF(B1366="","",1-K1366/'Mortgage Calculator'!$D$6)</f>
        <v>0</v>
      </c>
    </row>
    <row r="1367" spans="2:14">
      <c r="B1367" s="30">
        <f>IF(B1366="","",IF(K1366&gt;0.005,B1366+1,""))</f>
        <v>0</v>
      </c>
      <c r="C1367" s="31">
        <f>IF(B1367="","",EDATE('Mortgage Calculator'!$D$10,B1367-1))</f>
        <v>0</v>
      </c>
      <c r="D1367" s="30">
        <f>IF(B1367="","",INT((B1367-1)/12)+1)</f>
        <v>0</v>
      </c>
      <c r="E1367" s="32">
        <f>IF(B1367="","",K1366)</f>
        <v>0</v>
      </c>
      <c r="F1367" s="32">
        <f>IF(B1367="","",IF(B1367&gt;='Mortgage Calculator'!$D$22,E1367+I1367,MIN('Mortgage Calculator'!$D$23,E1367+I1367)))</f>
        <v>0</v>
      </c>
      <c r="G1367" s="33"/>
      <c r="H1367" s="32">
        <f>IF(B1367="","",MAX(0,MIN('Mortgage Calculator'!$D$17+N(G1367),E1367+I1367-F1367)))</f>
        <v>0</v>
      </c>
      <c r="I1367" s="32">
        <f>IF(B1367="","",ROUND(E1367*'Mortgage Calculator'!$D$8/12,2))</f>
        <v>0</v>
      </c>
      <c r="J1367" s="32">
        <f>IF(B1367="","",F1367+H1367-I1367)</f>
        <v>0</v>
      </c>
      <c r="K1367" s="34">
        <f>IF(B1367="","",ROUND(E1367-J1367,2))</f>
        <v>0</v>
      </c>
      <c r="L1367" s="35">
        <f>IF(B1367="","",L1366+I1367)</f>
        <v>0</v>
      </c>
      <c r="M1367" s="32">
        <f>IF(B1367="","",IF(AND('Mortgage Calculator'!$D$21/'Mortgage Calculator'!$D$6&gt;0.8,E1367/'Mortgage Calculator'!$D$6&gt;0.78),ROUND('Mortgage Calculator'!$D$21*'Mortgage Calculator'!$D$15/12,2),0))</f>
        <v>0</v>
      </c>
      <c r="N1367" s="36">
        <f>IF(B1367="","",1-K1367/'Mortgage Calculator'!$D$6)</f>
        <v>0</v>
      </c>
    </row>
    <row r="1368" spans="2:14">
      <c r="B1368" s="30">
        <f>IF(B1367="","",IF(K1367&gt;0.005,B1367+1,""))</f>
        <v>0</v>
      </c>
      <c r="C1368" s="31">
        <f>IF(B1368="","",EDATE('Mortgage Calculator'!$D$10,B1368-1))</f>
        <v>0</v>
      </c>
      <c r="D1368" s="30">
        <f>IF(B1368="","",INT((B1368-1)/12)+1)</f>
        <v>0</v>
      </c>
      <c r="E1368" s="32">
        <f>IF(B1368="","",K1367)</f>
        <v>0</v>
      </c>
      <c r="F1368" s="32">
        <f>IF(B1368="","",IF(B1368&gt;='Mortgage Calculator'!$D$22,E1368+I1368,MIN('Mortgage Calculator'!$D$23,E1368+I1368)))</f>
        <v>0</v>
      </c>
      <c r="G1368" s="33"/>
      <c r="H1368" s="32">
        <f>IF(B1368="","",MAX(0,MIN('Mortgage Calculator'!$D$17+N(G1368),E1368+I1368-F1368)))</f>
        <v>0</v>
      </c>
      <c r="I1368" s="32">
        <f>IF(B1368="","",ROUND(E1368*'Mortgage Calculator'!$D$8/12,2))</f>
        <v>0</v>
      </c>
      <c r="J1368" s="32">
        <f>IF(B1368="","",F1368+H1368-I1368)</f>
        <v>0</v>
      </c>
      <c r="K1368" s="34">
        <f>IF(B1368="","",ROUND(E1368-J1368,2))</f>
        <v>0</v>
      </c>
      <c r="L1368" s="35">
        <f>IF(B1368="","",L1367+I1368)</f>
        <v>0</v>
      </c>
      <c r="M1368" s="32">
        <f>IF(B1368="","",IF(AND('Mortgage Calculator'!$D$21/'Mortgage Calculator'!$D$6&gt;0.8,E1368/'Mortgage Calculator'!$D$6&gt;0.78),ROUND('Mortgage Calculator'!$D$21*'Mortgage Calculator'!$D$15/12,2),0))</f>
        <v>0</v>
      </c>
      <c r="N1368" s="36">
        <f>IF(B1368="","",1-K1368/'Mortgage Calculator'!$D$6)</f>
        <v>0</v>
      </c>
    </row>
    <row r="1369" spans="2:14">
      <c r="B1369" s="30">
        <f>IF(B1368="","",IF(K1368&gt;0.005,B1368+1,""))</f>
        <v>0</v>
      </c>
      <c r="C1369" s="31">
        <f>IF(B1369="","",EDATE('Mortgage Calculator'!$D$10,B1369-1))</f>
        <v>0</v>
      </c>
      <c r="D1369" s="30">
        <f>IF(B1369="","",INT((B1369-1)/12)+1)</f>
        <v>0</v>
      </c>
      <c r="E1369" s="32">
        <f>IF(B1369="","",K1368)</f>
        <v>0</v>
      </c>
      <c r="F1369" s="32">
        <f>IF(B1369="","",IF(B1369&gt;='Mortgage Calculator'!$D$22,E1369+I1369,MIN('Mortgage Calculator'!$D$23,E1369+I1369)))</f>
        <v>0</v>
      </c>
      <c r="G1369" s="33"/>
      <c r="H1369" s="32">
        <f>IF(B1369="","",MAX(0,MIN('Mortgage Calculator'!$D$17+N(G1369),E1369+I1369-F1369)))</f>
        <v>0</v>
      </c>
      <c r="I1369" s="32">
        <f>IF(B1369="","",ROUND(E1369*'Mortgage Calculator'!$D$8/12,2))</f>
        <v>0</v>
      </c>
      <c r="J1369" s="32">
        <f>IF(B1369="","",F1369+H1369-I1369)</f>
        <v>0</v>
      </c>
      <c r="K1369" s="34">
        <f>IF(B1369="","",ROUND(E1369-J1369,2))</f>
        <v>0</v>
      </c>
      <c r="L1369" s="35">
        <f>IF(B1369="","",L1368+I1369)</f>
        <v>0</v>
      </c>
      <c r="M1369" s="32">
        <f>IF(B1369="","",IF(AND('Mortgage Calculator'!$D$21/'Mortgage Calculator'!$D$6&gt;0.8,E1369/'Mortgage Calculator'!$D$6&gt;0.78),ROUND('Mortgage Calculator'!$D$21*'Mortgage Calculator'!$D$15/12,2),0))</f>
        <v>0</v>
      </c>
      <c r="N1369" s="36">
        <f>IF(B1369="","",1-K1369/'Mortgage Calculator'!$D$6)</f>
        <v>0</v>
      </c>
    </row>
    <row r="1370" spans="2:14">
      <c r="B1370" s="30">
        <f>IF(B1369="","",IF(K1369&gt;0.005,B1369+1,""))</f>
        <v>0</v>
      </c>
      <c r="C1370" s="31">
        <f>IF(B1370="","",EDATE('Mortgage Calculator'!$D$10,B1370-1))</f>
        <v>0</v>
      </c>
      <c r="D1370" s="30">
        <f>IF(B1370="","",INT((B1370-1)/12)+1)</f>
        <v>0</v>
      </c>
      <c r="E1370" s="32">
        <f>IF(B1370="","",K1369)</f>
        <v>0</v>
      </c>
      <c r="F1370" s="32">
        <f>IF(B1370="","",IF(B1370&gt;='Mortgage Calculator'!$D$22,E1370+I1370,MIN('Mortgage Calculator'!$D$23,E1370+I1370)))</f>
        <v>0</v>
      </c>
      <c r="G1370" s="33"/>
      <c r="H1370" s="32">
        <f>IF(B1370="","",MAX(0,MIN('Mortgage Calculator'!$D$17+N(G1370),E1370+I1370-F1370)))</f>
        <v>0</v>
      </c>
      <c r="I1370" s="32">
        <f>IF(B1370="","",ROUND(E1370*'Mortgage Calculator'!$D$8/12,2))</f>
        <v>0</v>
      </c>
      <c r="J1370" s="32">
        <f>IF(B1370="","",F1370+H1370-I1370)</f>
        <v>0</v>
      </c>
      <c r="K1370" s="34">
        <f>IF(B1370="","",ROUND(E1370-J1370,2))</f>
        <v>0</v>
      </c>
      <c r="L1370" s="35">
        <f>IF(B1370="","",L1369+I1370)</f>
        <v>0</v>
      </c>
      <c r="M1370" s="32">
        <f>IF(B1370="","",IF(AND('Mortgage Calculator'!$D$21/'Mortgage Calculator'!$D$6&gt;0.8,E1370/'Mortgage Calculator'!$D$6&gt;0.78),ROUND('Mortgage Calculator'!$D$21*'Mortgage Calculator'!$D$15/12,2),0))</f>
        <v>0</v>
      </c>
      <c r="N1370" s="36">
        <f>IF(B1370="","",1-K1370/'Mortgage Calculator'!$D$6)</f>
        <v>0</v>
      </c>
    </row>
    <row r="1371" spans="2:14">
      <c r="B1371" s="30">
        <f>IF(B1370="","",IF(K1370&gt;0.005,B1370+1,""))</f>
        <v>0</v>
      </c>
      <c r="C1371" s="31">
        <f>IF(B1371="","",EDATE('Mortgage Calculator'!$D$10,B1371-1))</f>
        <v>0</v>
      </c>
      <c r="D1371" s="30">
        <f>IF(B1371="","",INT((B1371-1)/12)+1)</f>
        <v>0</v>
      </c>
      <c r="E1371" s="32">
        <f>IF(B1371="","",K1370)</f>
        <v>0</v>
      </c>
      <c r="F1371" s="32">
        <f>IF(B1371="","",IF(B1371&gt;='Mortgage Calculator'!$D$22,E1371+I1371,MIN('Mortgage Calculator'!$D$23,E1371+I1371)))</f>
        <v>0</v>
      </c>
      <c r="G1371" s="33"/>
      <c r="H1371" s="32">
        <f>IF(B1371="","",MAX(0,MIN('Mortgage Calculator'!$D$17+N(G1371),E1371+I1371-F1371)))</f>
        <v>0</v>
      </c>
      <c r="I1371" s="32">
        <f>IF(B1371="","",ROUND(E1371*'Mortgage Calculator'!$D$8/12,2))</f>
        <v>0</v>
      </c>
      <c r="J1371" s="32">
        <f>IF(B1371="","",F1371+H1371-I1371)</f>
        <v>0</v>
      </c>
      <c r="K1371" s="34">
        <f>IF(B1371="","",ROUND(E1371-J1371,2))</f>
        <v>0</v>
      </c>
      <c r="L1371" s="35">
        <f>IF(B1371="","",L1370+I1371)</f>
        <v>0</v>
      </c>
      <c r="M1371" s="32">
        <f>IF(B1371="","",IF(AND('Mortgage Calculator'!$D$21/'Mortgage Calculator'!$D$6&gt;0.8,E1371/'Mortgage Calculator'!$D$6&gt;0.78),ROUND('Mortgage Calculator'!$D$21*'Mortgage Calculator'!$D$15/12,2),0))</f>
        <v>0</v>
      </c>
      <c r="N1371" s="36">
        <f>IF(B1371="","",1-K1371/'Mortgage Calculator'!$D$6)</f>
        <v>0</v>
      </c>
    </row>
    <row r="1372" spans="2:14">
      <c r="B1372" s="30">
        <f>IF(B1371="","",IF(K1371&gt;0.005,B1371+1,""))</f>
        <v>0</v>
      </c>
      <c r="C1372" s="31">
        <f>IF(B1372="","",EDATE('Mortgage Calculator'!$D$10,B1372-1))</f>
        <v>0</v>
      </c>
      <c r="D1372" s="30">
        <f>IF(B1372="","",INT((B1372-1)/12)+1)</f>
        <v>0</v>
      </c>
      <c r="E1372" s="32">
        <f>IF(B1372="","",K1371)</f>
        <v>0</v>
      </c>
      <c r="F1372" s="32">
        <f>IF(B1372="","",IF(B1372&gt;='Mortgage Calculator'!$D$22,E1372+I1372,MIN('Mortgage Calculator'!$D$23,E1372+I1372)))</f>
        <v>0</v>
      </c>
      <c r="G1372" s="33"/>
      <c r="H1372" s="32">
        <f>IF(B1372="","",MAX(0,MIN('Mortgage Calculator'!$D$17+N(G1372),E1372+I1372-F1372)))</f>
        <v>0</v>
      </c>
      <c r="I1372" s="32">
        <f>IF(B1372="","",ROUND(E1372*'Mortgage Calculator'!$D$8/12,2))</f>
        <v>0</v>
      </c>
      <c r="J1372" s="32">
        <f>IF(B1372="","",F1372+H1372-I1372)</f>
        <v>0</v>
      </c>
      <c r="K1372" s="34">
        <f>IF(B1372="","",ROUND(E1372-J1372,2))</f>
        <v>0</v>
      </c>
      <c r="L1372" s="35">
        <f>IF(B1372="","",L1371+I1372)</f>
        <v>0</v>
      </c>
      <c r="M1372" s="32">
        <f>IF(B1372="","",IF(AND('Mortgage Calculator'!$D$21/'Mortgage Calculator'!$D$6&gt;0.8,E1372/'Mortgage Calculator'!$D$6&gt;0.78),ROUND('Mortgage Calculator'!$D$21*'Mortgage Calculator'!$D$15/12,2),0))</f>
        <v>0</v>
      </c>
      <c r="N1372" s="36">
        <f>IF(B1372="","",1-K1372/'Mortgage Calculator'!$D$6)</f>
        <v>0</v>
      </c>
    </row>
    <row r="1373" spans="2:14">
      <c r="B1373" s="30">
        <f>IF(B1372="","",IF(K1372&gt;0.005,B1372+1,""))</f>
        <v>0</v>
      </c>
      <c r="C1373" s="31">
        <f>IF(B1373="","",EDATE('Mortgage Calculator'!$D$10,B1373-1))</f>
        <v>0</v>
      </c>
      <c r="D1373" s="30">
        <f>IF(B1373="","",INT((B1373-1)/12)+1)</f>
        <v>0</v>
      </c>
      <c r="E1373" s="32">
        <f>IF(B1373="","",K1372)</f>
        <v>0</v>
      </c>
      <c r="F1373" s="32">
        <f>IF(B1373="","",IF(B1373&gt;='Mortgage Calculator'!$D$22,E1373+I1373,MIN('Mortgage Calculator'!$D$23,E1373+I1373)))</f>
        <v>0</v>
      </c>
      <c r="G1373" s="33"/>
      <c r="H1373" s="32">
        <f>IF(B1373="","",MAX(0,MIN('Mortgage Calculator'!$D$17+N(G1373),E1373+I1373-F1373)))</f>
        <v>0</v>
      </c>
      <c r="I1373" s="32">
        <f>IF(B1373="","",ROUND(E1373*'Mortgage Calculator'!$D$8/12,2))</f>
        <v>0</v>
      </c>
      <c r="J1373" s="32">
        <f>IF(B1373="","",F1373+H1373-I1373)</f>
        <v>0</v>
      </c>
      <c r="K1373" s="34">
        <f>IF(B1373="","",ROUND(E1373-J1373,2))</f>
        <v>0</v>
      </c>
      <c r="L1373" s="35">
        <f>IF(B1373="","",L1372+I1373)</f>
        <v>0</v>
      </c>
      <c r="M1373" s="32">
        <f>IF(B1373="","",IF(AND('Mortgage Calculator'!$D$21/'Mortgage Calculator'!$D$6&gt;0.8,E1373/'Mortgage Calculator'!$D$6&gt;0.78),ROUND('Mortgage Calculator'!$D$21*'Mortgage Calculator'!$D$15/12,2),0))</f>
        <v>0</v>
      </c>
      <c r="N1373" s="36">
        <f>IF(B1373="","",1-K1373/'Mortgage Calculator'!$D$6)</f>
        <v>0</v>
      </c>
    </row>
    <row r="1374" spans="2:14">
      <c r="B1374" s="30">
        <f>IF(B1373="","",IF(K1373&gt;0.005,B1373+1,""))</f>
        <v>0</v>
      </c>
      <c r="C1374" s="31">
        <f>IF(B1374="","",EDATE('Mortgage Calculator'!$D$10,B1374-1))</f>
        <v>0</v>
      </c>
      <c r="D1374" s="30">
        <f>IF(B1374="","",INT((B1374-1)/12)+1)</f>
        <v>0</v>
      </c>
      <c r="E1374" s="32">
        <f>IF(B1374="","",K1373)</f>
        <v>0</v>
      </c>
      <c r="F1374" s="32">
        <f>IF(B1374="","",IF(B1374&gt;='Mortgage Calculator'!$D$22,E1374+I1374,MIN('Mortgage Calculator'!$D$23,E1374+I1374)))</f>
        <v>0</v>
      </c>
      <c r="G1374" s="33"/>
      <c r="H1374" s="32">
        <f>IF(B1374="","",MAX(0,MIN('Mortgage Calculator'!$D$17+N(G1374),E1374+I1374-F1374)))</f>
        <v>0</v>
      </c>
      <c r="I1374" s="32">
        <f>IF(B1374="","",ROUND(E1374*'Mortgage Calculator'!$D$8/12,2))</f>
        <v>0</v>
      </c>
      <c r="J1374" s="32">
        <f>IF(B1374="","",F1374+H1374-I1374)</f>
        <v>0</v>
      </c>
      <c r="K1374" s="34">
        <f>IF(B1374="","",ROUND(E1374-J1374,2))</f>
        <v>0</v>
      </c>
      <c r="L1374" s="35">
        <f>IF(B1374="","",L1373+I1374)</f>
        <v>0</v>
      </c>
      <c r="M1374" s="32">
        <f>IF(B1374="","",IF(AND('Mortgage Calculator'!$D$21/'Mortgage Calculator'!$D$6&gt;0.8,E1374/'Mortgage Calculator'!$D$6&gt;0.78),ROUND('Mortgage Calculator'!$D$21*'Mortgage Calculator'!$D$15/12,2),0))</f>
        <v>0</v>
      </c>
      <c r="N1374" s="36">
        <f>IF(B1374="","",1-K1374/'Mortgage Calculator'!$D$6)</f>
        <v>0</v>
      </c>
    </row>
    <row r="1375" spans="2:14">
      <c r="B1375" s="30">
        <f>IF(B1374="","",IF(K1374&gt;0.005,B1374+1,""))</f>
        <v>0</v>
      </c>
      <c r="C1375" s="31">
        <f>IF(B1375="","",EDATE('Mortgage Calculator'!$D$10,B1375-1))</f>
        <v>0</v>
      </c>
      <c r="D1375" s="30">
        <f>IF(B1375="","",INT((B1375-1)/12)+1)</f>
        <v>0</v>
      </c>
      <c r="E1375" s="32">
        <f>IF(B1375="","",K1374)</f>
        <v>0</v>
      </c>
      <c r="F1375" s="32">
        <f>IF(B1375="","",IF(B1375&gt;='Mortgage Calculator'!$D$22,E1375+I1375,MIN('Mortgage Calculator'!$D$23,E1375+I1375)))</f>
        <v>0</v>
      </c>
      <c r="G1375" s="33"/>
      <c r="H1375" s="32">
        <f>IF(B1375="","",MAX(0,MIN('Mortgage Calculator'!$D$17+N(G1375),E1375+I1375-F1375)))</f>
        <v>0</v>
      </c>
      <c r="I1375" s="32">
        <f>IF(B1375="","",ROUND(E1375*'Mortgage Calculator'!$D$8/12,2))</f>
        <v>0</v>
      </c>
      <c r="J1375" s="32">
        <f>IF(B1375="","",F1375+H1375-I1375)</f>
        <v>0</v>
      </c>
      <c r="K1375" s="34">
        <f>IF(B1375="","",ROUND(E1375-J1375,2))</f>
        <v>0</v>
      </c>
      <c r="L1375" s="35">
        <f>IF(B1375="","",L1374+I1375)</f>
        <v>0</v>
      </c>
      <c r="M1375" s="32">
        <f>IF(B1375="","",IF(AND('Mortgage Calculator'!$D$21/'Mortgage Calculator'!$D$6&gt;0.8,E1375/'Mortgage Calculator'!$D$6&gt;0.78),ROUND('Mortgage Calculator'!$D$21*'Mortgage Calculator'!$D$15/12,2),0))</f>
        <v>0</v>
      </c>
      <c r="N1375" s="36">
        <f>IF(B1375="","",1-K1375/'Mortgage Calculator'!$D$6)</f>
        <v>0</v>
      </c>
    </row>
    <row r="1376" spans="2:14">
      <c r="B1376" s="30">
        <f>IF(B1375="","",IF(K1375&gt;0.005,B1375+1,""))</f>
        <v>0</v>
      </c>
      <c r="C1376" s="31">
        <f>IF(B1376="","",EDATE('Mortgage Calculator'!$D$10,B1376-1))</f>
        <v>0</v>
      </c>
      <c r="D1376" s="30">
        <f>IF(B1376="","",INT((B1376-1)/12)+1)</f>
        <v>0</v>
      </c>
      <c r="E1376" s="32">
        <f>IF(B1376="","",K1375)</f>
        <v>0</v>
      </c>
      <c r="F1376" s="32">
        <f>IF(B1376="","",IF(B1376&gt;='Mortgage Calculator'!$D$22,E1376+I1376,MIN('Mortgage Calculator'!$D$23,E1376+I1376)))</f>
        <v>0</v>
      </c>
      <c r="G1376" s="33"/>
      <c r="H1376" s="32">
        <f>IF(B1376="","",MAX(0,MIN('Mortgage Calculator'!$D$17+N(G1376),E1376+I1376-F1376)))</f>
        <v>0</v>
      </c>
      <c r="I1376" s="32">
        <f>IF(B1376="","",ROUND(E1376*'Mortgage Calculator'!$D$8/12,2))</f>
        <v>0</v>
      </c>
      <c r="J1376" s="32">
        <f>IF(B1376="","",F1376+H1376-I1376)</f>
        <v>0</v>
      </c>
      <c r="K1376" s="34">
        <f>IF(B1376="","",ROUND(E1376-J1376,2))</f>
        <v>0</v>
      </c>
      <c r="L1376" s="35">
        <f>IF(B1376="","",L1375+I1376)</f>
        <v>0</v>
      </c>
      <c r="M1376" s="32">
        <f>IF(B1376="","",IF(AND('Mortgage Calculator'!$D$21/'Mortgage Calculator'!$D$6&gt;0.8,E1376/'Mortgage Calculator'!$D$6&gt;0.78),ROUND('Mortgage Calculator'!$D$21*'Mortgage Calculator'!$D$15/12,2),0))</f>
        <v>0</v>
      </c>
      <c r="N1376" s="36">
        <f>IF(B1376="","",1-K1376/'Mortgage Calculator'!$D$6)</f>
        <v>0</v>
      </c>
    </row>
    <row r="1377" spans="2:14">
      <c r="B1377" s="30">
        <f>IF(B1376="","",IF(K1376&gt;0.005,B1376+1,""))</f>
        <v>0</v>
      </c>
      <c r="C1377" s="31">
        <f>IF(B1377="","",EDATE('Mortgage Calculator'!$D$10,B1377-1))</f>
        <v>0</v>
      </c>
      <c r="D1377" s="30">
        <f>IF(B1377="","",INT((B1377-1)/12)+1)</f>
        <v>0</v>
      </c>
      <c r="E1377" s="32">
        <f>IF(B1377="","",K1376)</f>
        <v>0</v>
      </c>
      <c r="F1377" s="32">
        <f>IF(B1377="","",IF(B1377&gt;='Mortgage Calculator'!$D$22,E1377+I1377,MIN('Mortgage Calculator'!$D$23,E1377+I1377)))</f>
        <v>0</v>
      </c>
      <c r="G1377" s="33"/>
      <c r="H1377" s="32">
        <f>IF(B1377="","",MAX(0,MIN('Mortgage Calculator'!$D$17+N(G1377),E1377+I1377-F1377)))</f>
        <v>0</v>
      </c>
      <c r="I1377" s="32">
        <f>IF(B1377="","",ROUND(E1377*'Mortgage Calculator'!$D$8/12,2))</f>
        <v>0</v>
      </c>
      <c r="J1377" s="32">
        <f>IF(B1377="","",F1377+H1377-I1377)</f>
        <v>0</v>
      </c>
      <c r="K1377" s="34">
        <f>IF(B1377="","",ROUND(E1377-J1377,2))</f>
        <v>0</v>
      </c>
      <c r="L1377" s="35">
        <f>IF(B1377="","",L1376+I1377)</f>
        <v>0</v>
      </c>
      <c r="M1377" s="32">
        <f>IF(B1377="","",IF(AND('Mortgage Calculator'!$D$21/'Mortgage Calculator'!$D$6&gt;0.8,E1377/'Mortgage Calculator'!$D$6&gt;0.78),ROUND('Mortgage Calculator'!$D$21*'Mortgage Calculator'!$D$15/12,2),0))</f>
        <v>0</v>
      </c>
      <c r="N1377" s="36">
        <f>IF(B1377="","",1-K1377/'Mortgage Calculator'!$D$6)</f>
        <v>0</v>
      </c>
    </row>
    <row r="1378" spans="2:14">
      <c r="B1378" s="30">
        <f>IF(B1377="","",IF(K1377&gt;0.005,B1377+1,""))</f>
        <v>0</v>
      </c>
      <c r="C1378" s="31">
        <f>IF(B1378="","",EDATE('Mortgage Calculator'!$D$10,B1378-1))</f>
        <v>0</v>
      </c>
      <c r="D1378" s="30">
        <f>IF(B1378="","",INT((B1378-1)/12)+1)</f>
        <v>0</v>
      </c>
      <c r="E1378" s="32">
        <f>IF(B1378="","",K1377)</f>
        <v>0</v>
      </c>
      <c r="F1378" s="32">
        <f>IF(B1378="","",IF(B1378&gt;='Mortgage Calculator'!$D$22,E1378+I1378,MIN('Mortgage Calculator'!$D$23,E1378+I1378)))</f>
        <v>0</v>
      </c>
      <c r="G1378" s="33"/>
      <c r="H1378" s="32">
        <f>IF(B1378="","",MAX(0,MIN('Mortgage Calculator'!$D$17+N(G1378),E1378+I1378-F1378)))</f>
        <v>0</v>
      </c>
      <c r="I1378" s="32">
        <f>IF(B1378="","",ROUND(E1378*'Mortgage Calculator'!$D$8/12,2))</f>
        <v>0</v>
      </c>
      <c r="J1378" s="32">
        <f>IF(B1378="","",F1378+H1378-I1378)</f>
        <v>0</v>
      </c>
      <c r="K1378" s="34">
        <f>IF(B1378="","",ROUND(E1378-J1378,2))</f>
        <v>0</v>
      </c>
      <c r="L1378" s="35">
        <f>IF(B1378="","",L1377+I1378)</f>
        <v>0</v>
      </c>
      <c r="M1378" s="32">
        <f>IF(B1378="","",IF(AND('Mortgage Calculator'!$D$21/'Mortgage Calculator'!$D$6&gt;0.8,E1378/'Mortgage Calculator'!$D$6&gt;0.78),ROUND('Mortgage Calculator'!$D$21*'Mortgage Calculator'!$D$15/12,2),0))</f>
        <v>0</v>
      </c>
      <c r="N1378" s="36">
        <f>IF(B1378="","",1-K1378/'Mortgage Calculator'!$D$6)</f>
        <v>0</v>
      </c>
    </row>
    <row r="1379" spans="2:14">
      <c r="B1379" s="30">
        <f>IF(B1378="","",IF(K1378&gt;0.005,B1378+1,""))</f>
        <v>0</v>
      </c>
      <c r="C1379" s="31">
        <f>IF(B1379="","",EDATE('Mortgage Calculator'!$D$10,B1379-1))</f>
        <v>0</v>
      </c>
      <c r="D1379" s="30">
        <f>IF(B1379="","",INT((B1379-1)/12)+1)</f>
        <v>0</v>
      </c>
      <c r="E1379" s="32">
        <f>IF(B1379="","",K1378)</f>
        <v>0</v>
      </c>
      <c r="F1379" s="32">
        <f>IF(B1379="","",IF(B1379&gt;='Mortgage Calculator'!$D$22,E1379+I1379,MIN('Mortgage Calculator'!$D$23,E1379+I1379)))</f>
        <v>0</v>
      </c>
      <c r="G1379" s="33"/>
      <c r="H1379" s="32">
        <f>IF(B1379="","",MAX(0,MIN('Mortgage Calculator'!$D$17+N(G1379),E1379+I1379-F1379)))</f>
        <v>0</v>
      </c>
      <c r="I1379" s="32">
        <f>IF(B1379="","",ROUND(E1379*'Mortgage Calculator'!$D$8/12,2))</f>
        <v>0</v>
      </c>
      <c r="J1379" s="32">
        <f>IF(B1379="","",F1379+H1379-I1379)</f>
        <v>0</v>
      </c>
      <c r="K1379" s="34">
        <f>IF(B1379="","",ROUND(E1379-J1379,2))</f>
        <v>0</v>
      </c>
      <c r="L1379" s="35">
        <f>IF(B1379="","",L1378+I1379)</f>
        <v>0</v>
      </c>
      <c r="M1379" s="32">
        <f>IF(B1379="","",IF(AND('Mortgage Calculator'!$D$21/'Mortgage Calculator'!$D$6&gt;0.8,E1379/'Mortgage Calculator'!$D$6&gt;0.78),ROUND('Mortgage Calculator'!$D$21*'Mortgage Calculator'!$D$15/12,2),0))</f>
        <v>0</v>
      </c>
      <c r="N1379" s="36">
        <f>IF(B1379="","",1-K1379/'Mortgage Calculator'!$D$6)</f>
        <v>0</v>
      </c>
    </row>
    <row r="1380" spans="2:14">
      <c r="B1380" s="30">
        <f>IF(B1379="","",IF(K1379&gt;0.005,B1379+1,""))</f>
        <v>0</v>
      </c>
      <c r="C1380" s="31">
        <f>IF(B1380="","",EDATE('Mortgage Calculator'!$D$10,B1380-1))</f>
        <v>0</v>
      </c>
      <c r="D1380" s="30">
        <f>IF(B1380="","",INT((B1380-1)/12)+1)</f>
        <v>0</v>
      </c>
      <c r="E1380" s="32">
        <f>IF(B1380="","",K1379)</f>
        <v>0</v>
      </c>
      <c r="F1380" s="32">
        <f>IF(B1380="","",IF(B1380&gt;='Mortgage Calculator'!$D$22,E1380+I1380,MIN('Mortgage Calculator'!$D$23,E1380+I1380)))</f>
        <v>0</v>
      </c>
      <c r="G1380" s="33"/>
      <c r="H1380" s="32">
        <f>IF(B1380="","",MAX(0,MIN('Mortgage Calculator'!$D$17+N(G1380),E1380+I1380-F1380)))</f>
        <v>0</v>
      </c>
      <c r="I1380" s="32">
        <f>IF(B1380="","",ROUND(E1380*'Mortgage Calculator'!$D$8/12,2))</f>
        <v>0</v>
      </c>
      <c r="J1380" s="32">
        <f>IF(B1380="","",F1380+H1380-I1380)</f>
        <v>0</v>
      </c>
      <c r="K1380" s="34">
        <f>IF(B1380="","",ROUND(E1380-J1380,2))</f>
        <v>0</v>
      </c>
      <c r="L1380" s="35">
        <f>IF(B1380="","",L1379+I1380)</f>
        <v>0</v>
      </c>
      <c r="M1380" s="32">
        <f>IF(B1380="","",IF(AND('Mortgage Calculator'!$D$21/'Mortgage Calculator'!$D$6&gt;0.8,E1380/'Mortgage Calculator'!$D$6&gt;0.78),ROUND('Mortgage Calculator'!$D$21*'Mortgage Calculator'!$D$15/12,2),0))</f>
        <v>0</v>
      </c>
      <c r="N1380" s="36">
        <f>IF(B1380="","",1-K1380/'Mortgage Calculator'!$D$6)</f>
        <v>0</v>
      </c>
    </row>
    <row r="1381" spans="2:14">
      <c r="B1381" s="30">
        <f>IF(B1380="","",IF(K1380&gt;0.005,B1380+1,""))</f>
        <v>0</v>
      </c>
      <c r="C1381" s="31">
        <f>IF(B1381="","",EDATE('Mortgage Calculator'!$D$10,B1381-1))</f>
        <v>0</v>
      </c>
      <c r="D1381" s="30">
        <f>IF(B1381="","",INT((B1381-1)/12)+1)</f>
        <v>0</v>
      </c>
      <c r="E1381" s="32">
        <f>IF(B1381="","",K1380)</f>
        <v>0</v>
      </c>
      <c r="F1381" s="32">
        <f>IF(B1381="","",IF(B1381&gt;='Mortgage Calculator'!$D$22,E1381+I1381,MIN('Mortgage Calculator'!$D$23,E1381+I1381)))</f>
        <v>0</v>
      </c>
      <c r="G1381" s="33"/>
      <c r="H1381" s="32">
        <f>IF(B1381="","",MAX(0,MIN('Mortgage Calculator'!$D$17+N(G1381),E1381+I1381-F1381)))</f>
        <v>0</v>
      </c>
      <c r="I1381" s="32">
        <f>IF(B1381="","",ROUND(E1381*'Mortgage Calculator'!$D$8/12,2))</f>
        <v>0</v>
      </c>
      <c r="J1381" s="32">
        <f>IF(B1381="","",F1381+H1381-I1381)</f>
        <v>0</v>
      </c>
      <c r="K1381" s="34">
        <f>IF(B1381="","",ROUND(E1381-J1381,2))</f>
        <v>0</v>
      </c>
      <c r="L1381" s="35">
        <f>IF(B1381="","",L1380+I1381)</f>
        <v>0</v>
      </c>
      <c r="M1381" s="32">
        <f>IF(B1381="","",IF(AND('Mortgage Calculator'!$D$21/'Mortgage Calculator'!$D$6&gt;0.8,E1381/'Mortgage Calculator'!$D$6&gt;0.78),ROUND('Mortgage Calculator'!$D$21*'Mortgage Calculator'!$D$15/12,2),0))</f>
        <v>0</v>
      </c>
      <c r="N1381" s="36">
        <f>IF(B1381="","",1-K1381/'Mortgage Calculator'!$D$6)</f>
        <v>0</v>
      </c>
    </row>
    <row r="1382" spans="2:14">
      <c r="B1382" s="30">
        <f>IF(B1381="","",IF(K1381&gt;0.005,B1381+1,""))</f>
        <v>0</v>
      </c>
      <c r="C1382" s="31">
        <f>IF(B1382="","",EDATE('Mortgage Calculator'!$D$10,B1382-1))</f>
        <v>0</v>
      </c>
      <c r="D1382" s="30">
        <f>IF(B1382="","",INT((B1382-1)/12)+1)</f>
        <v>0</v>
      </c>
      <c r="E1382" s="32">
        <f>IF(B1382="","",K1381)</f>
        <v>0</v>
      </c>
      <c r="F1382" s="32">
        <f>IF(B1382="","",IF(B1382&gt;='Mortgage Calculator'!$D$22,E1382+I1382,MIN('Mortgage Calculator'!$D$23,E1382+I1382)))</f>
        <v>0</v>
      </c>
      <c r="G1382" s="33"/>
      <c r="H1382" s="32">
        <f>IF(B1382="","",MAX(0,MIN('Mortgage Calculator'!$D$17+N(G1382),E1382+I1382-F1382)))</f>
        <v>0</v>
      </c>
      <c r="I1382" s="32">
        <f>IF(B1382="","",ROUND(E1382*'Mortgage Calculator'!$D$8/12,2))</f>
        <v>0</v>
      </c>
      <c r="J1382" s="32">
        <f>IF(B1382="","",F1382+H1382-I1382)</f>
        <v>0</v>
      </c>
      <c r="K1382" s="34">
        <f>IF(B1382="","",ROUND(E1382-J1382,2))</f>
        <v>0</v>
      </c>
      <c r="L1382" s="35">
        <f>IF(B1382="","",L1381+I1382)</f>
        <v>0</v>
      </c>
      <c r="M1382" s="32">
        <f>IF(B1382="","",IF(AND('Mortgage Calculator'!$D$21/'Mortgage Calculator'!$D$6&gt;0.8,E1382/'Mortgage Calculator'!$D$6&gt;0.78),ROUND('Mortgage Calculator'!$D$21*'Mortgage Calculator'!$D$15/12,2),0))</f>
        <v>0</v>
      </c>
      <c r="N1382" s="36">
        <f>IF(B1382="","",1-K1382/'Mortgage Calculator'!$D$6)</f>
        <v>0</v>
      </c>
    </row>
    <row r="1383" spans="2:14">
      <c r="B1383" s="30">
        <f>IF(B1382="","",IF(K1382&gt;0.005,B1382+1,""))</f>
        <v>0</v>
      </c>
      <c r="C1383" s="31">
        <f>IF(B1383="","",EDATE('Mortgage Calculator'!$D$10,B1383-1))</f>
        <v>0</v>
      </c>
      <c r="D1383" s="30">
        <f>IF(B1383="","",INT((B1383-1)/12)+1)</f>
        <v>0</v>
      </c>
      <c r="E1383" s="32">
        <f>IF(B1383="","",K1382)</f>
        <v>0</v>
      </c>
      <c r="F1383" s="32">
        <f>IF(B1383="","",IF(B1383&gt;='Mortgage Calculator'!$D$22,E1383+I1383,MIN('Mortgage Calculator'!$D$23,E1383+I1383)))</f>
        <v>0</v>
      </c>
      <c r="G1383" s="33"/>
      <c r="H1383" s="32">
        <f>IF(B1383="","",MAX(0,MIN('Mortgage Calculator'!$D$17+N(G1383),E1383+I1383-F1383)))</f>
        <v>0</v>
      </c>
      <c r="I1383" s="32">
        <f>IF(B1383="","",ROUND(E1383*'Mortgage Calculator'!$D$8/12,2))</f>
        <v>0</v>
      </c>
      <c r="J1383" s="32">
        <f>IF(B1383="","",F1383+H1383-I1383)</f>
        <v>0</v>
      </c>
      <c r="K1383" s="34">
        <f>IF(B1383="","",ROUND(E1383-J1383,2))</f>
        <v>0</v>
      </c>
      <c r="L1383" s="35">
        <f>IF(B1383="","",L1382+I1383)</f>
        <v>0</v>
      </c>
      <c r="M1383" s="32">
        <f>IF(B1383="","",IF(AND('Mortgage Calculator'!$D$21/'Mortgage Calculator'!$D$6&gt;0.8,E1383/'Mortgage Calculator'!$D$6&gt;0.78),ROUND('Mortgage Calculator'!$D$21*'Mortgage Calculator'!$D$15/12,2),0))</f>
        <v>0</v>
      </c>
      <c r="N1383" s="36">
        <f>IF(B1383="","",1-K1383/'Mortgage Calculator'!$D$6)</f>
        <v>0</v>
      </c>
    </row>
    <row r="1384" spans="2:14">
      <c r="B1384" s="30">
        <f>IF(B1383="","",IF(K1383&gt;0.005,B1383+1,""))</f>
        <v>0</v>
      </c>
      <c r="C1384" s="31">
        <f>IF(B1384="","",EDATE('Mortgage Calculator'!$D$10,B1384-1))</f>
        <v>0</v>
      </c>
      <c r="D1384" s="30">
        <f>IF(B1384="","",INT((B1384-1)/12)+1)</f>
        <v>0</v>
      </c>
      <c r="E1384" s="32">
        <f>IF(B1384="","",K1383)</f>
        <v>0</v>
      </c>
      <c r="F1384" s="32">
        <f>IF(B1384="","",IF(B1384&gt;='Mortgage Calculator'!$D$22,E1384+I1384,MIN('Mortgage Calculator'!$D$23,E1384+I1384)))</f>
        <v>0</v>
      </c>
      <c r="G1384" s="33"/>
      <c r="H1384" s="32">
        <f>IF(B1384="","",MAX(0,MIN('Mortgage Calculator'!$D$17+N(G1384),E1384+I1384-F1384)))</f>
        <v>0</v>
      </c>
      <c r="I1384" s="32">
        <f>IF(B1384="","",ROUND(E1384*'Mortgage Calculator'!$D$8/12,2))</f>
        <v>0</v>
      </c>
      <c r="J1384" s="32">
        <f>IF(B1384="","",F1384+H1384-I1384)</f>
        <v>0</v>
      </c>
      <c r="K1384" s="34">
        <f>IF(B1384="","",ROUND(E1384-J1384,2))</f>
        <v>0</v>
      </c>
      <c r="L1384" s="35">
        <f>IF(B1384="","",L1383+I1384)</f>
        <v>0</v>
      </c>
      <c r="M1384" s="32">
        <f>IF(B1384="","",IF(AND('Mortgage Calculator'!$D$21/'Mortgage Calculator'!$D$6&gt;0.8,E1384/'Mortgage Calculator'!$D$6&gt;0.78),ROUND('Mortgage Calculator'!$D$21*'Mortgage Calculator'!$D$15/12,2),0))</f>
        <v>0</v>
      </c>
      <c r="N1384" s="36">
        <f>IF(B1384="","",1-K1384/'Mortgage Calculator'!$D$6)</f>
        <v>0</v>
      </c>
    </row>
    <row r="1385" spans="2:14">
      <c r="B1385" s="30">
        <f>IF(B1384="","",IF(K1384&gt;0.005,B1384+1,""))</f>
        <v>0</v>
      </c>
      <c r="C1385" s="31">
        <f>IF(B1385="","",EDATE('Mortgage Calculator'!$D$10,B1385-1))</f>
        <v>0</v>
      </c>
      <c r="D1385" s="30">
        <f>IF(B1385="","",INT((B1385-1)/12)+1)</f>
        <v>0</v>
      </c>
      <c r="E1385" s="32">
        <f>IF(B1385="","",K1384)</f>
        <v>0</v>
      </c>
      <c r="F1385" s="32">
        <f>IF(B1385="","",IF(B1385&gt;='Mortgage Calculator'!$D$22,E1385+I1385,MIN('Mortgage Calculator'!$D$23,E1385+I1385)))</f>
        <v>0</v>
      </c>
      <c r="G1385" s="33"/>
      <c r="H1385" s="32">
        <f>IF(B1385="","",MAX(0,MIN('Mortgage Calculator'!$D$17+N(G1385),E1385+I1385-F1385)))</f>
        <v>0</v>
      </c>
      <c r="I1385" s="32">
        <f>IF(B1385="","",ROUND(E1385*'Mortgage Calculator'!$D$8/12,2))</f>
        <v>0</v>
      </c>
      <c r="J1385" s="32">
        <f>IF(B1385="","",F1385+H1385-I1385)</f>
        <v>0</v>
      </c>
      <c r="K1385" s="34">
        <f>IF(B1385="","",ROUND(E1385-J1385,2))</f>
        <v>0</v>
      </c>
      <c r="L1385" s="35">
        <f>IF(B1385="","",L1384+I1385)</f>
        <v>0</v>
      </c>
      <c r="M1385" s="32">
        <f>IF(B1385="","",IF(AND('Mortgage Calculator'!$D$21/'Mortgage Calculator'!$D$6&gt;0.8,E1385/'Mortgage Calculator'!$D$6&gt;0.78),ROUND('Mortgage Calculator'!$D$21*'Mortgage Calculator'!$D$15/12,2),0))</f>
        <v>0</v>
      </c>
      <c r="N1385" s="36">
        <f>IF(B1385="","",1-K1385/'Mortgage Calculator'!$D$6)</f>
        <v>0</v>
      </c>
    </row>
    <row r="1386" spans="2:14">
      <c r="B1386" s="30">
        <f>IF(B1385="","",IF(K1385&gt;0.005,B1385+1,""))</f>
        <v>0</v>
      </c>
      <c r="C1386" s="31">
        <f>IF(B1386="","",EDATE('Mortgage Calculator'!$D$10,B1386-1))</f>
        <v>0</v>
      </c>
      <c r="D1386" s="30">
        <f>IF(B1386="","",INT((B1386-1)/12)+1)</f>
        <v>0</v>
      </c>
      <c r="E1386" s="32">
        <f>IF(B1386="","",K1385)</f>
        <v>0</v>
      </c>
      <c r="F1386" s="32">
        <f>IF(B1386="","",IF(B1386&gt;='Mortgage Calculator'!$D$22,E1386+I1386,MIN('Mortgage Calculator'!$D$23,E1386+I1386)))</f>
        <v>0</v>
      </c>
      <c r="G1386" s="33"/>
      <c r="H1386" s="32">
        <f>IF(B1386="","",MAX(0,MIN('Mortgage Calculator'!$D$17+N(G1386),E1386+I1386-F1386)))</f>
        <v>0</v>
      </c>
      <c r="I1386" s="32">
        <f>IF(B1386="","",ROUND(E1386*'Mortgage Calculator'!$D$8/12,2))</f>
        <v>0</v>
      </c>
      <c r="J1386" s="32">
        <f>IF(B1386="","",F1386+H1386-I1386)</f>
        <v>0</v>
      </c>
      <c r="K1386" s="34">
        <f>IF(B1386="","",ROUND(E1386-J1386,2))</f>
        <v>0</v>
      </c>
      <c r="L1386" s="35">
        <f>IF(B1386="","",L1385+I1386)</f>
        <v>0</v>
      </c>
      <c r="M1386" s="32">
        <f>IF(B1386="","",IF(AND('Mortgage Calculator'!$D$21/'Mortgage Calculator'!$D$6&gt;0.8,E1386/'Mortgage Calculator'!$D$6&gt;0.78),ROUND('Mortgage Calculator'!$D$21*'Mortgage Calculator'!$D$15/12,2),0))</f>
        <v>0</v>
      </c>
      <c r="N1386" s="36">
        <f>IF(B1386="","",1-K1386/'Mortgage Calculator'!$D$6)</f>
        <v>0</v>
      </c>
    </row>
    <row r="1387" spans="2:14">
      <c r="B1387" s="30">
        <f>IF(B1386="","",IF(K1386&gt;0.005,B1386+1,""))</f>
        <v>0</v>
      </c>
      <c r="C1387" s="31">
        <f>IF(B1387="","",EDATE('Mortgage Calculator'!$D$10,B1387-1))</f>
        <v>0</v>
      </c>
      <c r="D1387" s="30">
        <f>IF(B1387="","",INT((B1387-1)/12)+1)</f>
        <v>0</v>
      </c>
      <c r="E1387" s="32">
        <f>IF(B1387="","",K1386)</f>
        <v>0</v>
      </c>
      <c r="F1387" s="32">
        <f>IF(B1387="","",IF(B1387&gt;='Mortgage Calculator'!$D$22,E1387+I1387,MIN('Mortgage Calculator'!$D$23,E1387+I1387)))</f>
        <v>0</v>
      </c>
      <c r="G1387" s="33"/>
      <c r="H1387" s="32">
        <f>IF(B1387="","",MAX(0,MIN('Mortgage Calculator'!$D$17+N(G1387),E1387+I1387-F1387)))</f>
        <v>0</v>
      </c>
      <c r="I1387" s="32">
        <f>IF(B1387="","",ROUND(E1387*'Mortgage Calculator'!$D$8/12,2))</f>
        <v>0</v>
      </c>
      <c r="J1387" s="32">
        <f>IF(B1387="","",F1387+H1387-I1387)</f>
        <v>0</v>
      </c>
      <c r="K1387" s="34">
        <f>IF(B1387="","",ROUND(E1387-J1387,2))</f>
        <v>0</v>
      </c>
      <c r="L1387" s="35">
        <f>IF(B1387="","",L1386+I1387)</f>
        <v>0</v>
      </c>
      <c r="M1387" s="32">
        <f>IF(B1387="","",IF(AND('Mortgage Calculator'!$D$21/'Mortgage Calculator'!$D$6&gt;0.8,E1387/'Mortgage Calculator'!$D$6&gt;0.78),ROUND('Mortgage Calculator'!$D$21*'Mortgage Calculator'!$D$15/12,2),0))</f>
        <v>0</v>
      </c>
      <c r="N1387" s="36">
        <f>IF(B1387="","",1-K1387/'Mortgage Calculator'!$D$6)</f>
        <v>0</v>
      </c>
    </row>
    <row r="1388" spans="2:14">
      <c r="B1388" s="30">
        <f>IF(B1387="","",IF(K1387&gt;0.005,B1387+1,""))</f>
        <v>0</v>
      </c>
      <c r="C1388" s="31">
        <f>IF(B1388="","",EDATE('Mortgage Calculator'!$D$10,B1388-1))</f>
        <v>0</v>
      </c>
      <c r="D1388" s="30">
        <f>IF(B1388="","",INT((B1388-1)/12)+1)</f>
        <v>0</v>
      </c>
      <c r="E1388" s="32">
        <f>IF(B1388="","",K1387)</f>
        <v>0</v>
      </c>
      <c r="F1388" s="32">
        <f>IF(B1388="","",IF(B1388&gt;='Mortgage Calculator'!$D$22,E1388+I1388,MIN('Mortgage Calculator'!$D$23,E1388+I1388)))</f>
        <v>0</v>
      </c>
      <c r="G1388" s="33"/>
      <c r="H1388" s="32">
        <f>IF(B1388="","",MAX(0,MIN('Mortgage Calculator'!$D$17+N(G1388),E1388+I1388-F1388)))</f>
        <v>0</v>
      </c>
      <c r="I1388" s="32">
        <f>IF(B1388="","",ROUND(E1388*'Mortgage Calculator'!$D$8/12,2))</f>
        <v>0</v>
      </c>
      <c r="J1388" s="32">
        <f>IF(B1388="","",F1388+H1388-I1388)</f>
        <v>0</v>
      </c>
      <c r="K1388" s="34">
        <f>IF(B1388="","",ROUND(E1388-J1388,2))</f>
        <v>0</v>
      </c>
      <c r="L1388" s="35">
        <f>IF(B1388="","",L1387+I1388)</f>
        <v>0</v>
      </c>
      <c r="M1388" s="32">
        <f>IF(B1388="","",IF(AND('Mortgage Calculator'!$D$21/'Mortgage Calculator'!$D$6&gt;0.8,E1388/'Mortgage Calculator'!$D$6&gt;0.78),ROUND('Mortgage Calculator'!$D$21*'Mortgage Calculator'!$D$15/12,2),0))</f>
        <v>0</v>
      </c>
      <c r="N1388" s="36">
        <f>IF(B1388="","",1-K1388/'Mortgage Calculator'!$D$6)</f>
        <v>0</v>
      </c>
    </row>
    <row r="1389" spans="2:14">
      <c r="B1389" s="30">
        <f>IF(B1388="","",IF(K1388&gt;0.005,B1388+1,""))</f>
        <v>0</v>
      </c>
      <c r="C1389" s="31">
        <f>IF(B1389="","",EDATE('Mortgage Calculator'!$D$10,B1389-1))</f>
        <v>0</v>
      </c>
      <c r="D1389" s="30">
        <f>IF(B1389="","",INT((B1389-1)/12)+1)</f>
        <v>0</v>
      </c>
      <c r="E1389" s="32">
        <f>IF(B1389="","",K1388)</f>
        <v>0</v>
      </c>
      <c r="F1389" s="32">
        <f>IF(B1389="","",IF(B1389&gt;='Mortgage Calculator'!$D$22,E1389+I1389,MIN('Mortgage Calculator'!$D$23,E1389+I1389)))</f>
        <v>0</v>
      </c>
      <c r="G1389" s="33"/>
      <c r="H1389" s="32">
        <f>IF(B1389="","",MAX(0,MIN('Mortgage Calculator'!$D$17+N(G1389),E1389+I1389-F1389)))</f>
        <v>0</v>
      </c>
      <c r="I1389" s="32">
        <f>IF(B1389="","",ROUND(E1389*'Mortgage Calculator'!$D$8/12,2))</f>
        <v>0</v>
      </c>
      <c r="J1389" s="32">
        <f>IF(B1389="","",F1389+H1389-I1389)</f>
        <v>0</v>
      </c>
      <c r="K1389" s="34">
        <f>IF(B1389="","",ROUND(E1389-J1389,2))</f>
        <v>0</v>
      </c>
      <c r="L1389" s="35">
        <f>IF(B1389="","",L1388+I1389)</f>
        <v>0</v>
      </c>
      <c r="M1389" s="32">
        <f>IF(B1389="","",IF(AND('Mortgage Calculator'!$D$21/'Mortgage Calculator'!$D$6&gt;0.8,E1389/'Mortgage Calculator'!$D$6&gt;0.78),ROUND('Mortgage Calculator'!$D$21*'Mortgage Calculator'!$D$15/12,2),0))</f>
        <v>0</v>
      </c>
      <c r="N1389" s="36">
        <f>IF(B1389="","",1-K1389/'Mortgage Calculator'!$D$6)</f>
        <v>0</v>
      </c>
    </row>
    <row r="1390" spans="2:14">
      <c r="B1390" s="30">
        <f>IF(B1389="","",IF(K1389&gt;0.005,B1389+1,""))</f>
        <v>0</v>
      </c>
      <c r="C1390" s="31">
        <f>IF(B1390="","",EDATE('Mortgage Calculator'!$D$10,B1390-1))</f>
        <v>0</v>
      </c>
      <c r="D1390" s="30">
        <f>IF(B1390="","",INT((B1390-1)/12)+1)</f>
        <v>0</v>
      </c>
      <c r="E1390" s="32">
        <f>IF(B1390="","",K1389)</f>
        <v>0</v>
      </c>
      <c r="F1390" s="32">
        <f>IF(B1390="","",IF(B1390&gt;='Mortgage Calculator'!$D$22,E1390+I1390,MIN('Mortgage Calculator'!$D$23,E1390+I1390)))</f>
        <v>0</v>
      </c>
      <c r="G1390" s="33"/>
      <c r="H1390" s="32">
        <f>IF(B1390="","",MAX(0,MIN('Mortgage Calculator'!$D$17+N(G1390),E1390+I1390-F1390)))</f>
        <v>0</v>
      </c>
      <c r="I1390" s="32">
        <f>IF(B1390="","",ROUND(E1390*'Mortgage Calculator'!$D$8/12,2))</f>
        <v>0</v>
      </c>
      <c r="J1390" s="32">
        <f>IF(B1390="","",F1390+H1390-I1390)</f>
        <v>0</v>
      </c>
      <c r="K1390" s="34">
        <f>IF(B1390="","",ROUND(E1390-J1390,2))</f>
        <v>0</v>
      </c>
      <c r="L1390" s="35">
        <f>IF(B1390="","",L1389+I1390)</f>
        <v>0</v>
      </c>
      <c r="M1390" s="32">
        <f>IF(B1390="","",IF(AND('Mortgage Calculator'!$D$21/'Mortgage Calculator'!$D$6&gt;0.8,E1390/'Mortgage Calculator'!$D$6&gt;0.78),ROUND('Mortgage Calculator'!$D$21*'Mortgage Calculator'!$D$15/12,2),0))</f>
        <v>0</v>
      </c>
      <c r="N1390" s="36">
        <f>IF(B1390="","",1-K1390/'Mortgage Calculator'!$D$6)</f>
        <v>0</v>
      </c>
    </row>
    <row r="1391" spans="2:14">
      <c r="B1391" s="30">
        <f>IF(B1390="","",IF(K1390&gt;0.005,B1390+1,""))</f>
        <v>0</v>
      </c>
      <c r="C1391" s="31">
        <f>IF(B1391="","",EDATE('Mortgage Calculator'!$D$10,B1391-1))</f>
        <v>0</v>
      </c>
      <c r="D1391" s="30">
        <f>IF(B1391="","",INT((B1391-1)/12)+1)</f>
        <v>0</v>
      </c>
      <c r="E1391" s="32">
        <f>IF(B1391="","",K1390)</f>
        <v>0</v>
      </c>
      <c r="F1391" s="32">
        <f>IF(B1391="","",IF(B1391&gt;='Mortgage Calculator'!$D$22,E1391+I1391,MIN('Mortgage Calculator'!$D$23,E1391+I1391)))</f>
        <v>0</v>
      </c>
      <c r="G1391" s="33"/>
      <c r="H1391" s="32">
        <f>IF(B1391="","",MAX(0,MIN('Mortgage Calculator'!$D$17+N(G1391),E1391+I1391-F1391)))</f>
        <v>0</v>
      </c>
      <c r="I1391" s="32">
        <f>IF(B1391="","",ROUND(E1391*'Mortgage Calculator'!$D$8/12,2))</f>
        <v>0</v>
      </c>
      <c r="J1391" s="32">
        <f>IF(B1391="","",F1391+H1391-I1391)</f>
        <v>0</v>
      </c>
      <c r="K1391" s="34">
        <f>IF(B1391="","",ROUND(E1391-J1391,2))</f>
        <v>0</v>
      </c>
      <c r="L1391" s="35">
        <f>IF(B1391="","",L1390+I1391)</f>
        <v>0</v>
      </c>
      <c r="M1391" s="32">
        <f>IF(B1391="","",IF(AND('Mortgage Calculator'!$D$21/'Mortgage Calculator'!$D$6&gt;0.8,E1391/'Mortgage Calculator'!$D$6&gt;0.78),ROUND('Mortgage Calculator'!$D$21*'Mortgage Calculator'!$D$15/12,2),0))</f>
        <v>0</v>
      </c>
      <c r="N1391" s="36">
        <f>IF(B1391="","",1-K1391/'Mortgage Calculator'!$D$6)</f>
        <v>0</v>
      </c>
    </row>
    <row r="1392" spans="2:14">
      <c r="B1392" s="30">
        <f>IF(B1391="","",IF(K1391&gt;0.005,B1391+1,""))</f>
        <v>0</v>
      </c>
      <c r="C1392" s="31">
        <f>IF(B1392="","",EDATE('Mortgage Calculator'!$D$10,B1392-1))</f>
        <v>0</v>
      </c>
      <c r="D1392" s="30">
        <f>IF(B1392="","",INT((B1392-1)/12)+1)</f>
        <v>0</v>
      </c>
      <c r="E1392" s="32">
        <f>IF(B1392="","",K1391)</f>
        <v>0</v>
      </c>
      <c r="F1392" s="32">
        <f>IF(B1392="","",IF(B1392&gt;='Mortgage Calculator'!$D$22,E1392+I1392,MIN('Mortgage Calculator'!$D$23,E1392+I1392)))</f>
        <v>0</v>
      </c>
      <c r="G1392" s="33"/>
      <c r="H1392" s="32">
        <f>IF(B1392="","",MAX(0,MIN('Mortgage Calculator'!$D$17+N(G1392),E1392+I1392-F1392)))</f>
        <v>0</v>
      </c>
      <c r="I1392" s="32">
        <f>IF(B1392="","",ROUND(E1392*'Mortgage Calculator'!$D$8/12,2))</f>
        <v>0</v>
      </c>
      <c r="J1392" s="32">
        <f>IF(B1392="","",F1392+H1392-I1392)</f>
        <v>0</v>
      </c>
      <c r="K1392" s="34">
        <f>IF(B1392="","",ROUND(E1392-J1392,2))</f>
        <v>0</v>
      </c>
      <c r="L1392" s="35">
        <f>IF(B1392="","",L1391+I1392)</f>
        <v>0</v>
      </c>
      <c r="M1392" s="32">
        <f>IF(B1392="","",IF(AND('Mortgage Calculator'!$D$21/'Mortgage Calculator'!$D$6&gt;0.8,E1392/'Mortgage Calculator'!$D$6&gt;0.78),ROUND('Mortgage Calculator'!$D$21*'Mortgage Calculator'!$D$15/12,2),0))</f>
        <v>0</v>
      </c>
      <c r="N1392" s="36">
        <f>IF(B1392="","",1-K1392/'Mortgage Calculator'!$D$6)</f>
        <v>0</v>
      </c>
    </row>
    <row r="1393" spans="2:14">
      <c r="B1393" s="30">
        <f>IF(B1392="","",IF(K1392&gt;0.005,B1392+1,""))</f>
        <v>0</v>
      </c>
      <c r="C1393" s="31">
        <f>IF(B1393="","",EDATE('Mortgage Calculator'!$D$10,B1393-1))</f>
        <v>0</v>
      </c>
      <c r="D1393" s="30">
        <f>IF(B1393="","",INT((B1393-1)/12)+1)</f>
        <v>0</v>
      </c>
      <c r="E1393" s="32">
        <f>IF(B1393="","",K1392)</f>
        <v>0</v>
      </c>
      <c r="F1393" s="32">
        <f>IF(B1393="","",IF(B1393&gt;='Mortgage Calculator'!$D$22,E1393+I1393,MIN('Mortgage Calculator'!$D$23,E1393+I1393)))</f>
        <v>0</v>
      </c>
      <c r="G1393" s="33"/>
      <c r="H1393" s="32">
        <f>IF(B1393="","",MAX(0,MIN('Mortgage Calculator'!$D$17+N(G1393),E1393+I1393-F1393)))</f>
        <v>0</v>
      </c>
      <c r="I1393" s="32">
        <f>IF(B1393="","",ROUND(E1393*'Mortgage Calculator'!$D$8/12,2))</f>
        <v>0</v>
      </c>
      <c r="J1393" s="32">
        <f>IF(B1393="","",F1393+H1393-I1393)</f>
        <v>0</v>
      </c>
      <c r="K1393" s="34">
        <f>IF(B1393="","",ROUND(E1393-J1393,2))</f>
        <v>0</v>
      </c>
      <c r="L1393" s="35">
        <f>IF(B1393="","",L1392+I1393)</f>
        <v>0</v>
      </c>
      <c r="M1393" s="32">
        <f>IF(B1393="","",IF(AND('Mortgage Calculator'!$D$21/'Mortgage Calculator'!$D$6&gt;0.8,E1393/'Mortgage Calculator'!$D$6&gt;0.78),ROUND('Mortgage Calculator'!$D$21*'Mortgage Calculator'!$D$15/12,2),0))</f>
        <v>0</v>
      </c>
      <c r="N1393" s="36">
        <f>IF(B1393="","",1-K1393/'Mortgage Calculator'!$D$6)</f>
        <v>0</v>
      </c>
    </row>
    <row r="1394" spans="2:14">
      <c r="B1394" s="30">
        <f>IF(B1393="","",IF(K1393&gt;0.005,B1393+1,""))</f>
        <v>0</v>
      </c>
      <c r="C1394" s="31">
        <f>IF(B1394="","",EDATE('Mortgage Calculator'!$D$10,B1394-1))</f>
        <v>0</v>
      </c>
      <c r="D1394" s="30">
        <f>IF(B1394="","",INT((B1394-1)/12)+1)</f>
        <v>0</v>
      </c>
      <c r="E1394" s="32">
        <f>IF(B1394="","",K1393)</f>
        <v>0</v>
      </c>
      <c r="F1394" s="32">
        <f>IF(B1394="","",IF(B1394&gt;='Mortgage Calculator'!$D$22,E1394+I1394,MIN('Mortgage Calculator'!$D$23,E1394+I1394)))</f>
        <v>0</v>
      </c>
      <c r="G1394" s="33"/>
      <c r="H1394" s="32">
        <f>IF(B1394="","",MAX(0,MIN('Mortgage Calculator'!$D$17+N(G1394),E1394+I1394-F1394)))</f>
        <v>0</v>
      </c>
      <c r="I1394" s="32">
        <f>IF(B1394="","",ROUND(E1394*'Mortgage Calculator'!$D$8/12,2))</f>
        <v>0</v>
      </c>
      <c r="J1394" s="32">
        <f>IF(B1394="","",F1394+H1394-I1394)</f>
        <v>0</v>
      </c>
      <c r="K1394" s="34">
        <f>IF(B1394="","",ROUND(E1394-J1394,2))</f>
        <v>0</v>
      </c>
      <c r="L1394" s="35">
        <f>IF(B1394="","",L1393+I1394)</f>
        <v>0</v>
      </c>
      <c r="M1394" s="32">
        <f>IF(B1394="","",IF(AND('Mortgage Calculator'!$D$21/'Mortgage Calculator'!$D$6&gt;0.8,E1394/'Mortgage Calculator'!$D$6&gt;0.78),ROUND('Mortgage Calculator'!$D$21*'Mortgage Calculator'!$D$15/12,2),0))</f>
        <v>0</v>
      </c>
      <c r="N1394" s="36">
        <f>IF(B1394="","",1-K1394/'Mortgage Calculator'!$D$6)</f>
        <v>0</v>
      </c>
    </row>
    <row r="1395" spans="2:14">
      <c r="B1395" s="30">
        <f>IF(B1394="","",IF(K1394&gt;0.005,B1394+1,""))</f>
        <v>0</v>
      </c>
      <c r="C1395" s="31">
        <f>IF(B1395="","",EDATE('Mortgage Calculator'!$D$10,B1395-1))</f>
        <v>0</v>
      </c>
      <c r="D1395" s="30">
        <f>IF(B1395="","",INT((B1395-1)/12)+1)</f>
        <v>0</v>
      </c>
      <c r="E1395" s="32">
        <f>IF(B1395="","",K1394)</f>
        <v>0</v>
      </c>
      <c r="F1395" s="32">
        <f>IF(B1395="","",IF(B1395&gt;='Mortgage Calculator'!$D$22,E1395+I1395,MIN('Mortgage Calculator'!$D$23,E1395+I1395)))</f>
        <v>0</v>
      </c>
      <c r="G1395" s="33"/>
      <c r="H1395" s="32">
        <f>IF(B1395="","",MAX(0,MIN('Mortgage Calculator'!$D$17+N(G1395),E1395+I1395-F1395)))</f>
        <v>0</v>
      </c>
      <c r="I1395" s="32">
        <f>IF(B1395="","",ROUND(E1395*'Mortgage Calculator'!$D$8/12,2))</f>
        <v>0</v>
      </c>
      <c r="J1395" s="32">
        <f>IF(B1395="","",F1395+H1395-I1395)</f>
        <v>0</v>
      </c>
      <c r="K1395" s="34">
        <f>IF(B1395="","",ROUND(E1395-J1395,2))</f>
        <v>0</v>
      </c>
      <c r="L1395" s="35">
        <f>IF(B1395="","",L1394+I1395)</f>
        <v>0</v>
      </c>
      <c r="M1395" s="32">
        <f>IF(B1395="","",IF(AND('Mortgage Calculator'!$D$21/'Mortgage Calculator'!$D$6&gt;0.8,E1395/'Mortgage Calculator'!$D$6&gt;0.78),ROUND('Mortgage Calculator'!$D$21*'Mortgage Calculator'!$D$15/12,2),0))</f>
        <v>0</v>
      </c>
      <c r="N1395" s="36">
        <f>IF(B1395="","",1-K1395/'Mortgage Calculator'!$D$6)</f>
        <v>0</v>
      </c>
    </row>
    <row r="1396" spans="2:14">
      <c r="B1396" s="30">
        <f>IF(B1395="","",IF(K1395&gt;0.005,B1395+1,""))</f>
        <v>0</v>
      </c>
      <c r="C1396" s="31">
        <f>IF(B1396="","",EDATE('Mortgage Calculator'!$D$10,B1396-1))</f>
        <v>0</v>
      </c>
      <c r="D1396" s="30">
        <f>IF(B1396="","",INT((B1396-1)/12)+1)</f>
        <v>0</v>
      </c>
      <c r="E1396" s="32">
        <f>IF(B1396="","",K1395)</f>
        <v>0</v>
      </c>
      <c r="F1396" s="32">
        <f>IF(B1396="","",IF(B1396&gt;='Mortgage Calculator'!$D$22,E1396+I1396,MIN('Mortgage Calculator'!$D$23,E1396+I1396)))</f>
        <v>0</v>
      </c>
      <c r="G1396" s="33"/>
      <c r="H1396" s="32">
        <f>IF(B1396="","",MAX(0,MIN('Mortgage Calculator'!$D$17+N(G1396),E1396+I1396-F1396)))</f>
        <v>0</v>
      </c>
      <c r="I1396" s="32">
        <f>IF(B1396="","",ROUND(E1396*'Mortgage Calculator'!$D$8/12,2))</f>
        <v>0</v>
      </c>
      <c r="J1396" s="32">
        <f>IF(B1396="","",F1396+H1396-I1396)</f>
        <v>0</v>
      </c>
      <c r="K1396" s="34">
        <f>IF(B1396="","",ROUND(E1396-J1396,2))</f>
        <v>0</v>
      </c>
      <c r="L1396" s="35">
        <f>IF(B1396="","",L1395+I1396)</f>
        <v>0</v>
      </c>
      <c r="M1396" s="32">
        <f>IF(B1396="","",IF(AND('Mortgage Calculator'!$D$21/'Mortgage Calculator'!$D$6&gt;0.8,E1396/'Mortgage Calculator'!$D$6&gt;0.78),ROUND('Mortgage Calculator'!$D$21*'Mortgage Calculator'!$D$15/12,2),0))</f>
        <v>0</v>
      </c>
      <c r="N1396" s="36">
        <f>IF(B1396="","",1-K1396/'Mortgage Calculator'!$D$6)</f>
        <v>0</v>
      </c>
    </row>
    <row r="1397" spans="2:14">
      <c r="B1397" s="30">
        <f>IF(B1396="","",IF(K1396&gt;0.005,B1396+1,""))</f>
        <v>0</v>
      </c>
      <c r="C1397" s="31">
        <f>IF(B1397="","",EDATE('Mortgage Calculator'!$D$10,B1397-1))</f>
        <v>0</v>
      </c>
      <c r="D1397" s="30">
        <f>IF(B1397="","",INT((B1397-1)/12)+1)</f>
        <v>0</v>
      </c>
      <c r="E1397" s="32">
        <f>IF(B1397="","",K1396)</f>
        <v>0</v>
      </c>
      <c r="F1397" s="32">
        <f>IF(B1397="","",IF(B1397&gt;='Mortgage Calculator'!$D$22,E1397+I1397,MIN('Mortgage Calculator'!$D$23,E1397+I1397)))</f>
        <v>0</v>
      </c>
      <c r="G1397" s="33"/>
      <c r="H1397" s="32">
        <f>IF(B1397="","",MAX(0,MIN('Mortgage Calculator'!$D$17+N(G1397),E1397+I1397-F1397)))</f>
        <v>0</v>
      </c>
      <c r="I1397" s="32">
        <f>IF(B1397="","",ROUND(E1397*'Mortgage Calculator'!$D$8/12,2))</f>
        <v>0</v>
      </c>
      <c r="J1397" s="32">
        <f>IF(B1397="","",F1397+H1397-I1397)</f>
        <v>0</v>
      </c>
      <c r="K1397" s="34">
        <f>IF(B1397="","",ROUND(E1397-J1397,2))</f>
        <v>0</v>
      </c>
      <c r="L1397" s="35">
        <f>IF(B1397="","",L1396+I1397)</f>
        <v>0</v>
      </c>
      <c r="M1397" s="32">
        <f>IF(B1397="","",IF(AND('Mortgage Calculator'!$D$21/'Mortgage Calculator'!$D$6&gt;0.8,E1397/'Mortgage Calculator'!$D$6&gt;0.78),ROUND('Mortgage Calculator'!$D$21*'Mortgage Calculator'!$D$15/12,2),0))</f>
        <v>0</v>
      </c>
      <c r="N1397" s="36">
        <f>IF(B1397="","",1-K1397/'Mortgage Calculator'!$D$6)</f>
        <v>0</v>
      </c>
    </row>
    <row r="1398" spans="2:14">
      <c r="B1398" s="30">
        <f>IF(B1397="","",IF(K1397&gt;0.005,B1397+1,""))</f>
        <v>0</v>
      </c>
      <c r="C1398" s="31">
        <f>IF(B1398="","",EDATE('Mortgage Calculator'!$D$10,B1398-1))</f>
        <v>0</v>
      </c>
      <c r="D1398" s="30">
        <f>IF(B1398="","",INT((B1398-1)/12)+1)</f>
        <v>0</v>
      </c>
      <c r="E1398" s="32">
        <f>IF(B1398="","",K1397)</f>
        <v>0</v>
      </c>
      <c r="F1398" s="32">
        <f>IF(B1398="","",IF(B1398&gt;='Mortgage Calculator'!$D$22,E1398+I1398,MIN('Mortgage Calculator'!$D$23,E1398+I1398)))</f>
        <v>0</v>
      </c>
      <c r="G1398" s="33"/>
      <c r="H1398" s="32">
        <f>IF(B1398="","",MAX(0,MIN('Mortgage Calculator'!$D$17+N(G1398),E1398+I1398-F1398)))</f>
        <v>0</v>
      </c>
      <c r="I1398" s="32">
        <f>IF(B1398="","",ROUND(E1398*'Mortgage Calculator'!$D$8/12,2))</f>
        <v>0</v>
      </c>
      <c r="J1398" s="32">
        <f>IF(B1398="","",F1398+H1398-I1398)</f>
        <v>0</v>
      </c>
      <c r="K1398" s="34">
        <f>IF(B1398="","",ROUND(E1398-J1398,2))</f>
        <v>0</v>
      </c>
      <c r="L1398" s="35">
        <f>IF(B1398="","",L1397+I1398)</f>
        <v>0</v>
      </c>
      <c r="M1398" s="32">
        <f>IF(B1398="","",IF(AND('Mortgage Calculator'!$D$21/'Mortgage Calculator'!$D$6&gt;0.8,E1398/'Mortgage Calculator'!$D$6&gt;0.78),ROUND('Mortgage Calculator'!$D$21*'Mortgage Calculator'!$D$15/12,2),0))</f>
        <v>0</v>
      </c>
      <c r="N1398" s="36">
        <f>IF(B1398="","",1-K1398/'Mortgage Calculator'!$D$6)</f>
        <v>0</v>
      </c>
    </row>
    <row r="1399" spans="2:14">
      <c r="B1399" s="30">
        <f>IF(B1398="","",IF(K1398&gt;0.005,B1398+1,""))</f>
        <v>0</v>
      </c>
      <c r="C1399" s="31">
        <f>IF(B1399="","",EDATE('Mortgage Calculator'!$D$10,B1399-1))</f>
        <v>0</v>
      </c>
      <c r="D1399" s="30">
        <f>IF(B1399="","",INT((B1399-1)/12)+1)</f>
        <v>0</v>
      </c>
      <c r="E1399" s="32">
        <f>IF(B1399="","",K1398)</f>
        <v>0</v>
      </c>
      <c r="F1399" s="32">
        <f>IF(B1399="","",IF(B1399&gt;='Mortgage Calculator'!$D$22,E1399+I1399,MIN('Mortgage Calculator'!$D$23,E1399+I1399)))</f>
        <v>0</v>
      </c>
      <c r="G1399" s="33"/>
      <c r="H1399" s="32">
        <f>IF(B1399="","",MAX(0,MIN('Mortgage Calculator'!$D$17+N(G1399),E1399+I1399-F1399)))</f>
        <v>0</v>
      </c>
      <c r="I1399" s="32">
        <f>IF(B1399="","",ROUND(E1399*'Mortgage Calculator'!$D$8/12,2))</f>
        <v>0</v>
      </c>
      <c r="J1399" s="32">
        <f>IF(B1399="","",F1399+H1399-I1399)</f>
        <v>0</v>
      </c>
      <c r="K1399" s="34">
        <f>IF(B1399="","",ROUND(E1399-J1399,2))</f>
        <v>0</v>
      </c>
      <c r="L1399" s="35">
        <f>IF(B1399="","",L1398+I1399)</f>
        <v>0</v>
      </c>
      <c r="M1399" s="32">
        <f>IF(B1399="","",IF(AND('Mortgage Calculator'!$D$21/'Mortgage Calculator'!$D$6&gt;0.8,E1399/'Mortgage Calculator'!$D$6&gt;0.78),ROUND('Mortgage Calculator'!$D$21*'Mortgage Calculator'!$D$15/12,2),0))</f>
        <v>0</v>
      </c>
      <c r="N1399" s="36">
        <f>IF(B1399="","",1-K1399/'Mortgage Calculator'!$D$6)</f>
        <v>0</v>
      </c>
    </row>
    <row r="1400" spans="2:14">
      <c r="B1400" s="30">
        <f>IF(B1399="","",IF(K1399&gt;0.005,B1399+1,""))</f>
        <v>0</v>
      </c>
      <c r="C1400" s="31">
        <f>IF(B1400="","",EDATE('Mortgage Calculator'!$D$10,B1400-1))</f>
        <v>0</v>
      </c>
      <c r="D1400" s="30">
        <f>IF(B1400="","",INT((B1400-1)/12)+1)</f>
        <v>0</v>
      </c>
      <c r="E1400" s="32">
        <f>IF(B1400="","",K1399)</f>
        <v>0</v>
      </c>
      <c r="F1400" s="32">
        <f>IF(B1400="","",IF(B1400&gt;='Mortgage Calculator'!$D$22,E1400+I1400,MIN('Mortgage Calculator'!$D$23,E1400+I1400)))</f>
        <v>0</v>
      </c>
      <c r="G1400" s="33"/>
      <c r="H1400" s="32">
        <f>IF(B1400="","",MAX(0,MIN('Mortgage Calculator'!$D$17+N(G1400),E1400+I1400-F1400)))</f>
        <v>0</v>
      </c>
      <c r="I1400" s="32">
        <f>IF(B1400="","",ROUND(E1400*'Mortgage Calculator'!$D$8/12,2))</f>
        <v>0</v>
      </c>
      <c r="J1400" s="32">
        <f>IF(B1400="","",F1400+H1400-I1400)</f>
        <v>0</v>
      </c>
      <c r="K1400" s="34">
        <f>IF(B1400="","",ROUND(E1400-J1400,2))</f>
        <v>0</v>
      </c>
      <c r="L1400" s="35">
        <f>IF(B1400="","",L1399+I1400)</f>
        <v>0</v>
      </c>
      <c r="M1400" s="32">
        <f>IF(B1400="","",IF(AND('Mortgage Calculator'!$D$21/'Mortgage Calculator'!$D$6&gt;0.8,E1400/'Mortgage Calculator'!$D$6&gt;0.78),ROUND('Mortgage Calculator'!$D$21*'Mortgage Calculator'!$D$15/12,2),0))</f>
        <v>0</v>
      </c>
      <c r="N1400" s="36">
        <f>IF(B1400="","",1-K1400/'Mortgage Calculator'!$D$6)</f>
        <v>0</v>
      </c>
    </row>
    <row r="1401" spans="2:14">
      <c r="B1401" s="30">
        <f>IF(B1400="","",IF(K1400&gt;0.005,B1400+1,""))</f>
        <v>0</v>
      </c>
      <c r="C1401" s="31">
        <f>IF(B1401="","",EDATE('Mortgage Calculator'!$D$10,B1401-1))</f>
        <v>0</v>
      </c>
      <c r="D1401" s="30">
        <f>IF(B1401="","",INT((B1401-1)/12)+1)</f>
        <v>0</v>
      </c>
      <c r="E1401" s="32">
        <f>IF(B1401="","",K1400)</f>
        <v>0</v>
      </c>
      <c r="F1401" s="32">
        <f>IF(B1401="","",IF(B1401&gt;='Mortgage Calculator'!$D$22,E1401+I1401,MIN('Mortgage Calculator'!$D$23,E1401+I1401)))</f>
        <v>0</v>
      </c>
      <c r="G1401" s="33"/>
      <c r="H1401" s="32">
        <f>IF(B1401="","",MAX(0,MIN('Mortgage Calculator'!$D$17+N(G1401),E1401+I1401-F1401)))</f>
        <v>0</v>
      </c>
      <c r="I1401" s="32">
        <f>IF(B1401="","",ROUND(E1401*'Mortgage Calculator'!$D$8/12,2))</f>
        <v>0</v>
      </c>
      <c r="J1401" s="32">
        <f>IF(B1401="","",F1401+H1401-I1401)</f>
        <v>0</v>
      </c>
      <c r="K1401" s="34">
        <f>IF(B1401="","",ROUND(E1401-J1401,2))</f>
        <v>0</v>
      </c>
      <c r="L1401" s="35">
        <f>IF(B1401="","",L1400+I1401)</f>
        <v>0</v>
      </c>
      <c r="M1401" s="32">
        <f>IF(B1401="","",IF(AND('Mortgage Calculator'!$D$21/'Mortgage Calculator'!$D$6&gt;0.8,E1401/'Mortgage Calculator'!$D$6&gt;0.78),ROUND('Mortgage Calculator'!$D$21*'Mortgage Calculator'!$D$15/12,2),0))</f>
        <v>0</v>
      </c>
      <c r="N1401" s="36">
        <f>IF(B1401="","",1-K1401/'Mortgage Calculator'!$D$6)</f>
        <v>0</v>
      </c>
    </row>
    <row r="1402" spans="2:14">
      <c r="B1402" s="30">
        <f>IF(B1401="","",IF(K1401&gt;0.005,B1401+1,""))</f>
        <v>0</v>
      </c>
      <c r="C1402" s="31">
        <f>IF(B1402="","",EDATE('Mortgage Calculator'!$D$10,B1402-1))</f>
        <v>0</v>
      </c>
      <c r="D1402" s="30">
        <f>IF(B1402="","",INT((B1402-1)/12)+1)</f>
        <v>0</v>
      </c>
      <c r="E1402" s="32">
        <f>IF(B1402="","",K1401)</f>
        <v>0</v>
      </c>
      <c r="F1402" s="32">
        <f>IF(B1402="","",IF(B1402&gt;='Mortgage Calculator'!$D$22,E1402+I1402,MIN('Mortgage Calculator'!$D$23,E1402+I1402)))</f>
        <v>0</v>
      </c>
      <c r="G1402" s="33"/>
      <c r="H1402" s="32">
        <f>IF(B1402="","",MAX(0,MIN('Mortgage Calculator'!$D$17+N(G1402),E1402+I1402-F1402)))</f>
        <v>0</v>
      </c>
      <c r="I1402" s="32">
        <f>IF(B1402="","",ROUND(E1402*'Mortgage Calculator'!$D$8/12,2))</f>
        <v>0</v>
      </c>
      <c r="J1402" s="32">
        <f>IF(B1402="","",F1402+H1402-I1402)</f>
        <v>0</v>
      </c>
      <c r="K1402" s="34">
        <f>IF(B1402="","",ROUND(E1402-J1402,2))</f>
        <v>0</v>
      </c>
      <c r="L1402" s="35">
        <f>IF(B1402="","",L1401+I1402)</f>
        <v>0</v>
      </c>
      <c r="M1402" s="32">
        <f>IF(B1402="","",IF(AND('Mortgage Calculator'!$D$21/'Mortgage Calculator'!$D$6&gt;0.8,E1402/'Mortgage Calculator'!$D$6&gt;0.78),ROUND('Mortgage Calculator'!$D$21*'Mortgage Calculator'!$D$15/12,2),0))</f>
        <v>0</v>
      </c>
      <c r="N1402" s="36">
        <f>IF(B1402="","",1-K1402/'Mortgage Calculator'!$D$6)</f>
        <v>0</v>
      </c>
    </row>
    <row r="1403" spans="2:14">
      <c r="B1403" s="30">
        <f>IF(B1402="","",IF(K1402&gt;0.005,B1402+1,""))</f>
        <v>0</v>
      </c>
      <c r="C1403" s="31">
        <f>IF(B1403="","",EDATE('Mortgage Calculator'!$D$10,B1403-1))</f>
        <v>0</v>
      </c>
      <c r="D1403" s="30">
        <f>IF(B1403="","",INT((B1403-1)/12)+1)</f>
        <v>0</v>
      </c>
      <c r="E1403" s="32">
        <f>IF(B1403="","",K1402)</f>
        <v>0</v>
      </c>
      <c r="F1403" s="32">
        <f>IF(B1403="","",IF(B1403&gt;='Mortgage Calculator'!$D$22,E1403+I1403,MIN('Mortgage Calculator'!$D$23,E1403+I1403)))</f>
        <v>0</v>
      </c>
      <c r="G1403" s="33"/>
      <c r="H1403" s="32">
        <f>IF(B1403="","",MAX(0,MIN('Mortgage Calculator'!$D$17+N(G1403),E1403+I1403-F1403)))</f>
        <v>0</v>
      </c>
      <c r="I1403" s="32">
        <f>IF(B1403="","",ROUND(E1403*'Mortgage Calculator'!$D$8/12,2))</f>
        <v>0</v>
      </c>
      <c r="J1403" s="32">
        <f>IF(B1403="","",F1403+H1403-I1403)</f>
        <v>0</v>
      </c>
      <c r="K1403" s="34">
        <f>IF(B1403="","",ROUND(E1403-J1403,2))</f>
        <v>0</v>
      </c>
      <c r="L1403" s="35">
        <f>IF(B1403="","",L1402+I1403)</f>
        <v>0</v>
      </c>
      <c r="M1403" s="32">
        <f>IF(B1403="","",IF(AND('Mortgage Calculator'!$D$21/'Mortgage Calculator'!$D$6&gt;0.8,E1403/'Mortgage Calculator'!$D$6&gt;0.78),ROUND('Mortgage Calculator'!$D$21*'Mortgage Calculator'!$D$15/12,2),0))</f>
        <v>0</v>
      </c>
      <c r="N1403" s="36">
        <f>IF(B1403="","",1-K1403/'Mortgage Calculator'!$D$6)</f>
        <v>0</v>
      </c>
    </row>
    <row r="1404" spans="2:14">
      <c r="B1404" s="30">
        <f>IF(B1403="","",IF(K1403&gt;0.005,B1403+1,""))</f>
        <v>0</v>
      </c>
      <c r="C1404" s="31">
        <f>IF(B1404="","",EDATE('Mortgage Calculator'!$D$10,B1404-1))</f>
        <v>0</v>
      </c>
      <c r="D1404" s="30">
        <f>IF(B1404="","",INT((B1404-1)/12)+1)</f>
        <v>0</v>
      </c>
      <c r="E1404" s="32">
        <f>IF(B1404="","",K1403)</f>
        <v>0</v>
      </c>
      <c r="F1404" s="32">
        <f>IF(B1404="","",IF(B1404&gt;='Mortgage Calculator'!$D$22,E1404+I1404,MIN('Mortgage Calculator'!$D$23,E1404+I1404)))</f>
        <v>0</v>
      </c>
      <c r="G1404" s="33"/>
      <c r="H1404" s="32">
        <f>IF(B1404="","",MAX(0,MIN('Mortgage Calculator'!$D$17+N(G1404),E1404+I1404-F1404)))</f>
        <v>0</v>
      </c>
      <c r="I1404" s="32">
        <f>IF(B1404="","",ROUND(E1404*'Mortgage Calculator'!$D$8/12,2))</f>
        <v>0</v>
      </c>
      <c r="J1404" s="32">
        <f>IF(B1404="","",F1404+H1404-I1404)</f>
        <v>0</v>
      </c>
      <c r="K1404" s="34">
        <f>IF(B1404="","",ROUND(E1404-J1404,2))</f>
        <v>0</v>
      </c>
      <c r="L1404" s="35">
        <f>IF(B1404="","",L1403+I1404)</f>
        <v>0</v>
      </c>
      <c r="M1404" s="32">
        <f>IF(B1404="","",IF(AND('Mortgage Calculator'!$D$21/'Mortgage Calculator'!$D$6&gt;0.8,E1404/'Mortgage Calculator'!$D$6&gt;0.78),ROUND('Mortgage Calculator'!$D$21*'Mortgage Calculator'!$D$15/12,2),0))</f>
        <v>0</v>
      </c>
      <c r="N1404" s="36">
        <f>IF(B1404="","",1-K1404/'Mortgage Calculator'!$D$6)</f>
        <v>0</v>
      </c>
    </row>
    <row r="1405" spans="2:14">
      <c r="B1405" s="30">
        <f>IF(B1404="","",IF(K1404&gt;0.005,B1404+1,""))</f>
        <v>0</v>
      </c>
      <c r="C1405" s="31">
        <f>IF(B1405="","",EDATE('Mortgage Calculator'!$D$10,B1405-1))</f>
        <v>0</v>
      </c>
      <c r="D1405" s="30">
        <f>IF(B1405="","",INT((B1405-1)/12)+1)</f>
        <v>0</v>
      </c>
      <c r="E1405" s="32">
        <f>IF(B1405="","",K1404)</f>
        <v>0</v>
      </c>
      <c r="F1405" s="32">
        <f>IF(B1405="","",IF(B1405&gt;='Mortgage Calculator'!$D$22,E1405+I1405,MIN('Mortgage Calculator'!$D$23,E1405+I1405)))</f>
        <v>0</v>
      </c>
      <c r="G1405" s="33"/>
      <c r="H1405" s="32">
        <f>IF(B1405="","",MAX(0,MIN('Mortgage Calculator'!$D$17+N(G1405),E1405+I1405-F1405)))</f>
        <v>0</v>
      </c>
      <c r="I1405" s="32">
        <f>IF(B1405="","",ROUND(E1405*'Mortgage Calculator'!$D$8/12,2))</f>
        <v>0</v>
      </c>
      <c r="J1405" s="32">
        <f>IF(B1405="","",F1405+H1405-I1405)</f>
        <v>0</v>
      </c>
      <c r="K1405" s="34">
        <f>IF(B1405="","",ROUND(E1405-J1405,2))</f>
        <v>0</v>
      </c>
      <c r="L1405" s="35">
        <f>IF(B1405="","",L1404+I1405)</f>
        <v>0</v>
      </c>
      <c r="M1405" s="32">
        <f>IF(B1405="","",IF(AND('Mortgage Calculator'!$D$21/'Mortgage Calculator'!$D$6&gt;0.8,E1405/'Mortgage Calculator'!$D$6&gt;0.78),ROUND('Mortgage Calculator'!$D$21*'Mortgage Calculator'!$D$15/12,2),0))</f>
        <v>0</v>
      </c>
      <c r="N1405" s="36">
        <f>IF(B1405="","",1-K1405/'Mortgage Calculator'!$D$6)</f>
        <v>0</v>
      </c>
    </row>
    <row r="1406" spans="2:14">
      <c r="B1406" s="30">
        <f>IF(B1405="","",IF(K1405&gt;0.005,B1405+1,""))</f>
        <v>0</v>
      </c>
      <c r="C1406" s="31">
        <f>IF(B1406="","",EDATE('Mortgage Calculator'!$D$10,B1406-1))</f>
        <v>0</v>
      </c>
      <c r="D1406" s="30">
        <f>IF(B1406="","",INT((B1406-1)/12)+1)</f>
        <v>0</v>
      </c>
      <c r="E1406" s="32">
        <f>IF(B1406="","",K1405)</f>
        <v>0</v>
      </c>
      <c r="F1406" s="32">
        <f>IF(B1406="","",IF(B1406&gt;='Mortgage Calculator'!$D$22,E1406+I1406,MIN('Mortgage Calculator'!$D$23,E1406+I1406)))</f>
        <v>0</v>
      </c>
      <c r="G1406" s="33"/>
      <c r="H1406" s="32">
        <f>IF(B1406="","",MAX(0,MIN('Mortgage Calculator'!$D$17+N(G1406),E1406+I1406-F1406)))</f>
        <v>0</v>
      </c>
      <c r="I1406" s="32">
        <f>IF(B1406="","",ROUND(E1406*'Mortgage Calculator'!$D$8/12,2))</f>
        <v>0</v>
      </c>
      <c r="J1406" s="32">
        <f>IF(B1406="","",F1406+H1406-I1406)</f>
        <v>0</v>
      </c>
      <c r="K1406" s="34">
        <f>IF(B1406="","",ROUND(E1406-J1406,2))</f>
        <v>0</v>
      </c>
      <c r="L1406" s="35">
        <f>IF(B1406="","",L1405+I1406)</f>
        <v>0</v>
      </c>
      <c r="M1406" s="32">
        <f>IF(B1406="","",IF(AND('Mortgage Calculator'!$D$21/'Mortgage Calculator'!$D$6&gt;0.8,E1406/'Mortgage Calculator'!$D$6&gt;0.78),ROUND('Mortgage Calculator'!$D$21*'Mortgage Calculator'!$D$15/12,2),0))</f>
        <v>0</v>
      </c>
      <c r="N1406" s="36">
        <f>IF(B1406="","",1-K1406/'Mortgage Calculator'!$D$6)</f>
        <v>0</v>
      </c>
    </row>
    <row r="1407" spans="2:14">
      <c r="B1407" s="30">
        <f>IF(B1406="","",IF(K1406&gt;0.005,B1406+1,""))</f>
        <v>0</v>
      </c>
      <c r="C1407" s="31">
        <f>IF(B1407="","",EDATE('Mortgage Calculator'!$D$10,B1407-1))</f>
        <v>0</v>
      </c>
      <c r="D1407" s="30">
        <f>IF(B1407="","",INT((B1407-1)/12)+1)</f>
        <v>0</v>
      </c>
      <c r="E1407" s="32">
        <f>IF(B1407="","",K1406)</f>
        <v>0</v>
      </c>
      <c r="F1407" s="32">
        <f>IF(B1407="","",IF(B1407&gt;='Mortgage Calculator'!$D$22,E1407+I1407,MIN('Mortgage Calculator'!$D$23,E1407+I1407)))</f>
        <v>0</v>
      </c>
      <c r="G1407" s="33"/>
      <c r="H1407" s="32">
        <f>IF(B1407="","",MAX(0,MIN('Mortgage Calculator'!$D$17+N(G1407),E1407+I1407-F1407)))</f>
        <v>0</v>
      </c>
      <c r="I1407" s="32">
        <f>IF(B1407="","",ROUND(E1407*'Mortgage Calculator'!$D$8/12,2))</f>
        <v>0</v>
      </c>
      <c r="J1407" s="32">
        <f>IF(B1407="","",F1407+H1407-I1407)</f>
        <v>0</v>
      </c>
      <c r="K1407" s="34">
        <f>IF(B1407="","",ROUND(E1407-J1407,2))</f>
        <v>0</v>
      </c>
      <c r="L1407" s="35">
        <f>IF(B1407="","",L1406+I1407)</f>
        <v>0</v>
      </c>
      <c r="M1407" s="32">
        <f>IF(B1407="","",IF(AND('Mortgage Calculator'!$D$21/'Mortgage Calculator'!$D$6&gt;0.8,E1407/'Mortgage Calculator'!$D$6&gt;0.78),ROUND('Mortgage Calculator'!$D$21*'Mortgage Calculator'!$D$15/12,2),0))</f>
        <v>0</v>
      </c>
      <c r="N1407" s="36">
        <f>IF(B1407="","",1-K1407/'Mortgage Calculator'!$D$6)</f>
        <v>0</v>
      </c>
    </row>
    <row r="1408" spans="2:14">
      <c r="B1408" s="30">
        <f>IF(B1407="","",IF(K1407&gt;0.005,B1407+1,""))</f>
        <v>0</v>
      </c>
      <c r="C1408" s="31">
        <f>IF(B1408="","",EDATE('Mortgage Calculator'!$D$10,B1408-1))</f>
        <v>0</v>
      </c>
      <c r="D1408" s="30">
        <f>IF(B1408="","",INT((B1408-1)/12)+1)</f>
        <v>0</v>
      </c>
      <c r="E1408" s="32">
        <f>IF(B1408="","",K1407)</f>
        <v>0</v>
      </c>
      <c r="F1408" s="32">
        <f>IF(B1408="","",IF(B1408&gt;='Mortgage Calculator'!$D$22,E1408+I1408,MIN('Mortgage Calculator'!$D$23,E1408+I1408)))</f>
        <v>0</v>
      </c>
      <c r="G1408" s="33"/>
      <c r="H1408" s="32">
        <f>IF(B1408="","",MAX(0,MIN('Mortgage Calculator'!$D$17+N(G1408),E1408+I1408-F1408)))</f>
        <v>0</v>
      </c>
      <c r="I1408" s="32">
        <f>IF(B1408="","",ROUND(E1408*'Mortgage Calculator'!$D$8/12,2))</f>
        <v>0</v>
      </c>
      <c r="J1408" s="32">
        <f>IF(B1408="","",F1408+H1408-I1408)</f>
        <v>0</v>
      </c>
      <c r="K1408" s="34">
        <f>IF(B1408="","",ROUND(E1408-J1408,2))</f>
        <v>0</v>
      </c>
      <c r="L1408" s="35">
        <f>IF(B1408="","",L1407+I1408)</f>
        <v>0</v>
      </c>
      <c r="M1408" s="32">
        <f>IF(B1408="","",IF(AND('Mortgage Calculator'!$D$21/'Mortgage Calculator'!$D$6&gt;0.8,E1408/'Mortgage Calculator'!$D$6&gt;0.78),ROUND('Mortgage Calculator'!$D$21*'Mortgage Calculator'!$D$15/12,2),0))</f>
        <v>0</v>
      </c>
      <c r="N1408" s="36">
        <f>IF(B1408="","",1-K1408/'Mortgage Calculator'!$D$6)</f>
        <v>0</v>
      </c>
    </row>
    <row r="1409" spans="2:14">
      <c r="B1409" s="30">
        <f>IF(B1408="","",IF(K1408&gt;0.005,B1408+1,""))</f>
        <v>0</v>
      </c>
      <c r="C1409" s="31">
        <f>IF(B1409="","",EDATE('Mortgage Calculator'!$D$10,B1409-1))</f>
        <v>0</v>
      </c>
      <c r="D1409" s="30">
        <f>IF(B1409="","",INT((B1409-1)/12)+1)</f>
        <v>0</v>
      </c>
      <c r="E1409" s="32">
        <f>IF(B1409="","",K1408)</f>
        <v>0</v>
      </c>
      <c r="F1409" s="32">
        <f>IF(B1409="","",IF(B1409&gt;='Mortgage Calculator'!$D$22,E1409+I1409,MIN('Mortgage Calculator'!$D$23,E1409+I1409)))</f>
        <v>0</v>
      </c>
      <c r="G1409" s="33"/>
      <c r="H1409" s="32">
        <f>IF(B1409="","",MAX(0,MIN('Mortgage Calculator'!$D$17+N(G1409),E1409+I1409-F1409)))</f>
        <v>0</v>
      </c>
      <c r="I1409" s="32">
        <f>IF(B1409="","",ROUND(E1409*'Mortgage Calculator'!$D$8/12,2))</f>
        <v>0</v>
      </c>
      <c r="J1409" s="32">
        <f>IF(B1409="","",F1409+H1409-I1409)</f>
        <v>0</v>
      </c>
      <c r="K1409" s="34">
        <f>IF(B1409="","",ROUND(E1409-J1409,2))</f>
        <v>0</v>
      </c>
      <c r="L1409" s="35">
        <f>IF(B1409="","",L1408+I1409)</f>
        <v>0</v>
      </c>
      <c r="M1409" s="32">
        <f>IF(B1409="","",IF(AND('Mortgage Calculator'!$D$21/'Mortgage Calculator'!$D$6&gt;0.8,E1409/'Mortgage Calculator'!$D$6&gt;0.78),ROUND('Mortgage Calculator'!$D$21*'Mortgage Calculator'!$D$15/12,2),0))</f>
        <v>0</v>
      </c>
      <c r="N1409" s="36">
        <f>IF(B1409="","",1-K1409/'Mortgage Calculator'!$D$6)</f>
        <v>0</v>
      </c>
    </row>
    <row r="1410" spans="2:14">
      <c r="B1410" s="30">
        <f>IF(B1409="","",IF(K1409&gt;0.005,B1409+1,""))</f>
        <v>0</v>
      </c>
      <c r="C1410" s="31">
        <f>IF(B1410="","",EDATE('Mortgage Calculator'!$D$10,B1410-1))</f>
        <v>0</v>
      </c>
      <c r="D1410" s="30">
        <f>IF(B1410="","",INT((B1410-1)/12)+1)</f>
        <v>0</v>
      </c>
      <c r="E1410" s="32">
        <f>IF(B1410="","",K1409)</f>
        <v>0</v>
      </c>
      <c r="F1410" s="32">
        <f>IF(B1410="","",IF(B1410&gt;='Mortgage Calculator'!$D$22,E1410+I1410,MIN('Mortgage Calculator'!$D$23,E1410+I1410)))</f>
        <v>0</v>
      </c>
      <c r="G1410" s="33"/>
      <c r="H1410" s="32">
        <f>IF(B1410="","",MAX(0,MIN('Mortgage Calculator'!$D$17+N(G1410),E1410+I1410-F1410)))</f>
        <v>0</v>
      </c>
      <c r="I1410" s="32">
        <f>IF(B1410="","",ROUND(E1410*'Mortgage Calculator'!$D$8/12,2))</f>
        <v>0</v>
      </c>
      <c r="J1410" s="32">
        <f>IF(B1410="","",F1410+H1410-I1410)</f>
        <v>0</v>
      </c>
      <c r="K1410" s="34">
        <f>IF(B1410="","",ROUND(E1410-J1410,2))</f>
        <v>0</v>
      </c>
      <c r="L1410" s="35">
        <f>IF(B1410="","",L1409+I1410)</f>
        <v>0</v>
      </c>
      <c r="M1410" s="32">
        <f>IF(B1410="","",IF(AND('Mortgage Calculator'!$D$21/'Mortgage Calculator'!$D$6&gt;0.8,E1410/'Mortgage Calculator'!$D$6&gt;0.78),ROUND('Mortgage Calculator'!$D$21*'Mortgage Calculator'!$D$15/12,2),0))</f>
        <v>0</v>
      </c>
      <c r="N1410" s="36">
        <f>IF(B1410="","",1-K1410/'Mortgage Calculator'!$D$6)</f>
        <v>0</v>
      </c>
    </row>
    <row r="1411" spans="2:14">
      <c r="B1411" s="30">
        <f>IF(B1410="","",IF(K1410&gt;0.005,B1410+1,""))</f>
        <v>0</v>
      </c>
      <c r="C1411" s="31">
        <f>IF(B1411="","",EDATE('Mortgage Calculator'!$D$10,B1411-1))</f>
        <v>0</v>
      </c>
      <c r="D1411" s="30">
        <f>IF(B1411="","",INT((B1411-1)/12)+1)</f>
        <v>0</v>
      </c>
      <c r="E1411" s="32">
        <f>IF(B1411="","",K1410)</f>
        <v>0</v>
      </c>
      <c r="F1411" s="32">
        <f>IF(B1411="","",IF(B1411&gt;='Mortgage Calculator'!$D$22,E1411+I1411,MIN('Mortgage Calculator'!$D$23,E1411+I1411)))</f>
        <v>0</v>
      </c>
      <c r="G1411" s="33"/>
      <c r="H1411" s="32">
        <f>IF(B1411="","",MAX(0,MIN('Mortgage Calculator'!$D$17+N(G1411),E1411+I1411-F1411)))</f>
        <v>0</v>
      </c>
      <c r="I1411" s="32">
        <f>IF(B1411="","",ROUND(E1411*'Mortgage Calculator'!$D$8/12,2))</f>
        <v>0</v>
      </c>
      <c r="J1411" s="32">
        <f>IF(B1411="","",F1411+H1411-I1411)</f>
        <v>0</v>
      </c>
      <c r="K1411" s="34">
        <f>IF(B1411="","",ROUND(E1411-J1411,2))</f>
        <v>0</v>
      </c>
      <c r="L1411" s="35">
        <f>IF(B1411="","",L1410+I1411)</f>
        <v>0</v>
      </c>
      <c r="M1411" s="32">
        <f>IF(B1411="","",IF(AND('Mortgage Calculator'!$D$21/'Mortgage Calculator'!$D$6&gt;0.8,E1411/'Mortgage Calculator'!$D$6&gt;0.78),ROUND('Mortgage Calculator'!$D$21*'Mortgage Calculator'!$D$15/12,2),0))</f>
        <v>0</v>
      </c>
      <c r="N1411" s="36">
        <f>IF(B1411="","",1-K1411/'Mortgage Calculator'!$D$6)</f>
        <v>0</v>
      </c>
    </row>
    <row r="1412" spans="2:14">
      <c r="B1412" s="30">
        <f>IF(B1411="","",IF(K1411&gt;0.005,B1411+1,""))</f>
        <v>0</v>
      </c>
      <c r="C1412" s="31">
        <f>IF(B1412="","",EDATE('Mortgage Calculator'!$D$10,B1412-1))</f>
        <v>0</v>
      </c>
      <c r="D1412" s="30">
        <f>IF(B1412="","",INT((B1412-1)/12)+1)</f>
        <v>0</v>
      </c>
      <c r="E1412" s="32">
        <f>IF(B1412="","",K1411)</f>
        <v>0</v>
      </c>
      <c r="F1412" s="32">
        <f>IF(B1412="","",IF(B1412&gt;='Mortgage Calculator'!$D$22,E1412+I1412,MIN('Mortgage Calculator'!$D$23,E1412+I1412)))</f>
        <v>0</v>
      </c>
      <c r="G1412" s="33"/>
      <c r="H1412" s="32">
        <f>IF(B1412="","",MAX(0,MIN('Mortgage Calculator'!$D$17+N(G1412),E1412+I1412-F1412)))</f>
        <v>0</v>
      </c>
      <c r="I1412" s="32">
        <f>IF(B1412="","",ROUND(E1412*'Mortgage Calculator'!$D$8/12,2))</f>
        <v>0</v>
      </c>
      <c r="J1412" s="32">
        <f>IF(B1412="","",F1412+H1412-I1412)</f>
        <v>0</v>
      </c>
      <c r="K1412" s="34">
        <f>IF(B1412="","",ROUND(E1412-J1412,2))</f>
        <v>0</v>
      </c>
      <c r="L1412" s="35">
        <f>IF(B1412="","",L1411+I1412)</f>
        <v>0</v>
      </c>
      <c r="M1412" s="32">
        <f>IF(B1412="","",IF(AND('Mortgage Calculator'!$D$21/'Mortgage Calculator'!$D$6&gt;0.8,E1412/'Mortgage Calculator'!$D$6&gt;0.78),ROUND('Mortgage Calculator'!$D$21*'Mortgage Calculator'!$D$15/12,2),0))</f>
        <v>0</v>
      </c>
      <c r="N1412" s="36">
        <f>IF(B1412="","",1-K1412/'Mortgage Calculator'!$D$6)</f>
        <v>0</v>
      </c>
    </row>
    <row r="1413" spans="2:14">
      <c r="B1413" s="30">
        <f>IF(B1412="","",IF(K1412&gt;0.005,B1412+1,""))</f>
        <v>0</v>
      </c>
      <c r="C1413" s="31">
        <f>IF(B1413="","",EDATE('Mortgage Calculator'!$D$10,B1413-1))</f>
        <v>0</v>
      </c>
      <c r="D1413" s="30">
        <f>IF(B1413="","",INT((B1413-1)/12)+1)</f>
        <v>0</v>
      </c>
      <c r="E1413" s="32">
        <f>IF(B1413="","",K1412)</f>
        <v>0</v>
      </c>
      <c r="F1413" s="32">
        <f>IF(B1413="","",IF(B1413&gt;='Mortgage Calculator'!$D$22,E1413+I1413,MIN('Mortgage Calculator'!$D$23,E1413+I1413)))</f>
        <v>0</v>
      </c>
      <c r="G1413" s="33"/>
      <c r="H1413" s="32">
        <f>IF(B1413="","",MAX(0,MIN('Mortgage Calculator'!$D$17+N(G1413),E1413+I1413-F1413)))</f>
        <v>0</v>
      </c>
      <c r="I1413" s="32">
        <f>IF(B1413="","",ROUND(E1413*'Mortgage Calculator'!$D$8/12,2))</f>
        <v>0</v>
      </c>
      <c r="J1413" s="32">
        <f>IF(B1413="","",F1413+H1413-I1413)</f>
        <v>0</v>
      </c>
      <c r="K1413" s="34">
        <f>IF(B1413="","",ROUND(E1413-J1413,2))</f>
        <v>0</v>
      </c>
      <c r="L1413" s="35">
        <f>IF(B1413="","",L1412+I1413)</f>
        <v>0</v>
      </c>
      <c r="M1413" s="32">
        <f>IF(B1413="","",IF(AND('Mortgage Calculator'!$D$21/'Mortgage Calculator'!$D$6&gt;0.8,E1413/'Mortgage Calculator'!$D$6&gt;0.78),ROUND('Mortgage Calculator'!$D$21*'Mortgage Calculator'!$D$15/12,2),0))</f>
        <v>0</v>
      </c>
      <c r="N1413" s="36">
        <f>IF(B1413="","",1-K1413/'Mortgage Calculator'!$D$6)</f>
        <v>0</v>
      </c>
    </row>
    <row r="1414" spans="2:14">
      <c r="B1414" s="30">
        <f>IF(B1413="","",IF(K1413&gt;0.005,B1413+1,""))</f>
        <v>0</v>
      </c>
      <c r="C1414" s="31">
        <f>IF(B1414="","",EDATE('Mortgage Calculator'!$D$10,B1414-1))</f>
        <v>0</v>
      </c>
      <c r="D1414" s="30">
        <f>IF(B1414="","",INT((B1414-1)/12)+1)</f>
        <v>0</v>
      </c>
      <c r="E1414" s="32">
        <f>IF(B1414="","",K1413)</f>
        <v>0</v>
      </c>
      <c r="F1414" s="32">
        <f>IF(B1414="","",IF(B1414&gt;='Mortgage Calculator'!$D$22,E1414+I1414,MIN('Mortgage Calculator'!$D$23,E1414+I1414)))</f>
        <v>0</v>
      </c>
      <c r="G1414" s="33"/>
      <c r="H1414" s="32">
        <f>IF(B1414="","",MAX(0,MIN('Mortgage Calculator'!$D$17+N(G1414),E1414+I1414-F1414)))</f>
        <v>0</v>
      </c>
      <c r="I1414" s="32">
        <f>IF(B1414="","",ROUND(E1414*'Mortgage Calculator'!$D$8/12,2))</f>
        <v>0</v>
      </c>
      <c r="J1414" s="32">
        <f>IF(B1414="","",F1414+H1414-I1414)</f>
        <v>0</v>
      </c>
      <c r="K1414" s="34">
        <f>IF(B1414="","",ROUND(E1414-J1414,2))</f>
        <v>0</v>
      </c>
      <c r="L1414" s="35">
        <f>IF(B1414="","",L1413+I1414)</f>
        <v>0</v>
      </c>
      <c r="M1414" s="32">
        <f>IF(B1414="","",IF(AND('Mortgage Calculator'!$D$21/'Mortgage Calculator'!$D$6&gt;0.8,E1414/'Mortgage Calculator'!$D$6&gt;0.78),ROUND('Mortgage Calculator'!$D$21*'Mortgage Calculator'!$D$15/12,2),0))</f>
        <v>0</v>
      </c>
      <c r="N1414" s="36">
        <f>IF(B1414="","",1-K1414/'Mortgage Calculator'!$D$6)</f>
        <v>0</v>
      </c>
    </row>
    <row r="1415" spans="2:14">
      <c r="B1415" s="30">
        <f>IF(B1414="","",IF(K1414&gt;0.005,B1414+1,""))</f>
        <v>0</v>
      </c>
      <c r="C1415" s="31">
        <f>IF(B1415="","",EDATE('Mortgage Calculator'!$D$10,B1415-1))</f>
        <v>0</v>
      </c>
      <c r="D1415" s="30">
        <f>IF(B1415="","",INT((B1415-1)/12)+1)</f>
        <v>0</v>
      </c>
      <c r="E1415" s="32">
        <f>IF(B1415="","",K1414)</f>
        <v>0</v>
      </c>
      <c r="F1415" s="32">
        <f>IF(B1415="","",IF(B1415&gt;='Mortgage Calculator'!$D$22,E1415+I1415,MIN('Mortgage Calculator'!$D$23,E1415+I1415)))</f>
        <v>0</v>
      </c>
      <c r="G1415" s="33"/>
      <c r="H1415" s="32">
        <f>IF(B1415="","",MAX(0,MIN('Mortgage Calculator'!$D$17+N(G1415),E1415+I1415-F1415)))</f>
        <v>0</v>
      </c>
      <c r="I1415" s="32">
        <f>IF(B1415="","",ROUND(E1415*'Mortgage Calculator'!$D$8/12,2))</f>
        <v>0</v>
      </c>
      <c r="J1415" s="32">
        <f>IF(B1415="","",F1415+H1415-I1415)</f>
        <v>0</v>
      </c>
      <c r="K1415" s="34">
        <f>IF(B1415="","",ROUND(E1415-J1415,2))</f>
        <v>0</v>
      </c>
      <c r="L1415" s="35">
        <f>IF(B1415="","",L1414+I1415)</f>
        <v>0</v>
      </c>
      <c r="M1415" s="32">
        <f>IF(B1415="","",IF(AND('Mortgage Calculator'!$D$21/'Mortgage Calculator'!$D$6&gt;0.8,E1415/'Mortgage Calculator'!$D$6&gt;0.78),ROUND('Mortgage Calculator'!$D$21*'Mortgage Calculator'!$D$15/12,2),0))</f>
        <v>0</v>
      </c>
      <c r="N1415" s="36">
        <f>IF(B1415="","",1-K1415/'Mortgage Calculator'!$D$6)</f>
        <v>0</v>
      </c>
    </row>
    <row r="1416" spans="2:14">
      <c r="B1416" s="30">
        <f>IF(B1415="","",IF(K1415&gt;0.005,B1415+1,""))</f>
        <v>0</v>
      </c>
      <c r="C1416" s="31">
        <f>IF(B1416="","",EDATE('Mortgage Calculator'!$D$10,B1416-1))</f>
        <v>0</v>
      </c>
      <c r="D1416" s="30">
        <f>IF(B1416="","",INT((B1416-1)/12)+1)</f>
        <v>0</v>
      </c>
      <c r="E1416" s="32">
        <f>IF(B1416="","",K1415)</f>
        <v>0</v>
      </c>
      <c r="F1416" s="32">
        <f>IF(B1416="","",IF(B1416&gt;='Mortgage Calculator'!$D$22,E1416+I1416,MIN('Mortgage Calculator'!$D$23,E1416+I1416)))</f>
        <v>0</v>
      </c>
      <c r="G1416" s="33"/>
      <c r="H1416" s="32">
        <f>IF(B1416="","",MAX(0,MIN('Mortgage Calculator'!$D$17+N(G1416),E1416+I1416-F1416)))</f>
        <v>0</v>
      </c>
      <c r="I1416" s="32">
        <f>IF(B1416="","",ROUND(E1416*'Mortgage Calculator'!$D$8/12,2))</f>
        <v>0</v>
      </c>
      <c r="J1416" s="32">
        <f>IF(B1416="","",F1416+H1416-I1416)</f>
        <v>0</v>
      </c>
      <c r="K1416" s="34">
        <f>IF(B1416="","",ROUND(E1416-J1416,2))</f>
        <v>0</v>
      </c>
      <c r="L1416" s="35">
        <f>IF(B1416="","",L1415+I1416)</f>
        <v>0</v>
      </c>
      <c r="M1416" s="32">
        <f>IF(B1416="","",IF(AND('Mortgage Calculator'!$D$21/'Mortgage Calculator'!$D$6&gt;0.8,E1416/'Mortgage Calculator'!$D$6&gt;0.78),ROUND('Mortgage Calculator'!$D$21*'Mortgage Calculator'!$D$15/12,2),0))</f>
        <v>0</v>
      </c>
      <c r="N1416" s="36">
        <f>IF(B1416="","",1-K1416/'Mortgage Calculator'!$D$6)</f>
        <v>0</v>
      </c>
    </row>
    <row r="1417" spans="2:14">
      <c r="B1417" s="30">
        <f>IF(B1416="","",IF(K1416&gt;0.005,B1416+1,""))</f>
        <v>0</v>
      </c>
      <c r="C1417" s="31">
        <f>IF(B1417="","",EDATE('Mortgage Calculator'!$D$10,B1417-1))</f>
        <v>0</v>
      </c>
      <c r="D1417" s="30">
        <f>IF(B1417="","",INT((B1417-1)/12)+1)</f>
        <v>0</v>
      </c>
      <c r="E1417" s="32">
        <f>IF(B1417="","",K1416)</f>
        <v>0</v>
      </c>
      <c r="F1417" s="32">
        <f>IF(B1417="","",IF(B1417&gt;='Mortgage Calculator'!$D$22,E1417+I1417,MIN('Mortgage Calculator'!$D$23,E1417+I1417)))</f>
        <v>0</v>
      </c>
      <c r="G1417" s="33"/>
      <c r="H1417" s="32">
        <f>IF(B1417="","",MAX(0,MIN('Mortgage Calculator'!$D$17+N(G1417),E1417+I1417-F1417)))</f>
        <v>0</v>
      </c>
      <c r="I1417" s="32">
        <f>IF(B1417="","",ROUND(E1417*'Mortgage Calculator'!$D$8/12,2))</f>
        <v>0</v>
      </c>
      <c r="J1417" s="32">
        <f>IF(B1417="","",F1417+H1417-I1417)</f>
        <v>0</v>
      </c>
      <c r="K1417" s="34">
        <f>IF(B1417="","",ROUND(E1417-J1417,2))</f>
        <v>0</v>
      </c>
      <c r="L1417" s="35">
        <f>IF(B1417="","",L1416+I1417)</f>
        <v>0</v>
      </c>
      <c r="M1417" s="32">
        <f>IF(B1417="","",IF(AND('Mortgage Calculator'!$D$21/'Mortgage Calculator'!$D$6&gt;0.8,E1417/'Mortgage Calculator'!$D$6&gt;0.78),ROUND('Mortgage Calculator'!$D$21*'Mortgage Calculator'!$D$15/12,2),0))</f>
        <v>0</v>
      </c>
      <c r="N1417" s="36">
        <f>IF(B1417="","",1-K1417/'Mortgage Calculator'!$D$6)</f>
        <v>0</v>
      </c>
    </row>
    <row r="1418" spans="2:14">
      <c r="B1418" s="30">
        <f>IF(B1417="","",IF(K1417&gt;0.005,B1417+1,""))</f>
        <v>0</v>
      </c>
      <c r="C1418" s="31">
        <f>IF(B1418="","",EDATE('Mortgage Calculator'!$D$10,B1418-1))</f>
        <v>0</v>
      </c>
      <c r="D1418" s="30">
        <f>IF(B1418="","",INT((B1418-1)/12)+1)</f>
        <v>0</v>
      </c>
      <c r="E1418" s="32">
        <f>IF(B1418="","",K1417)</f>
        <v>0</v>
      </c>
      <c r="F1418" s="32">
        <f>IF(B1418="","",IF(B1418&gt;='Mortgage Calculator'!$D$22,E1418+I1418,MIN('Mortgage Calculator'!$D$23,E1418+I1418)))</f>
        <v>0</v>
      </c>
      <c r="G1418" s="33"/>
      <c r="H1418" s="32">
        <f>IF(B1418="","",MAX(0,MIN('Mortgage Calculator'!$D$17+N(G1418),E1418+I1418-F1418)))</f>
        <v>0</v>
      </c>
      <c r="I1418" s="32">
        <f>IF(B1418="","",ROUND(E1418*'Mortgage Calculator'!$D$8/12,2))</f>
        <v>0</v>
      </c>
      <c r="J1418" s="32">
        <f>IF(B1418="","",F1418+H1418-I1418)</f>
        <v>0</v>
      </c>
      <c r="K1418" s="34">
        <f>IF(B1418="","",ROUND(E1418-J1418,2))</f>
        <v>0</v>
      </c>
      <c r="L1418" s="35">
        <f>IF(B1418="","",L1417+I1418)</f>
        <v>0</v>
      </c>
      <c r="M1418" s="32">
        <f>IF(B1418="","",IF(AND('Mortgage Calculator'!$D$21/'Mortgage Calculator'!$D$6&gt;0.8,E1418/'Mortgage Calculator'!$D$6&gt;0.78),ROUND('Mortgage Calculator'!$D$21*'Mortgage Calculator'!$D$15/12,2),0))</f>
        <v>0</v>
      </c>
      <c r="N1418" s="36">
        <f>IF(B1418="","",1-K1418/'Mortgage Calculator'!$D$6)</f>
        <v>0</v>
      </c>
    </row>
    <row r="1419" spans="2:14">
      <c r="B1419" s="30">
        <f>IF(B1418="","",IF(K1418&gt;0.005,B1418+1,""))</f>
        <v>0</v>
      </c>
      <c r="C1419" s="31">
        <f>IF(B1419="","",EDATE('Mortgage Calculator'!$D$10,B1419-1))</f>
        <v>0</v>
      </c>
      <c r="D1419" s="30">
        <f>IF(B1419="","",INT((B1419-1)/12)+1)</f>
        <v>0</v>
      </c>
      <c r="E1419" s="32">
        <f>IF(B1419="","",K1418)</f>
        <v>0</v>
      </c>
      <c r="F1419" s="32">
        <f>IF(B1419="","",IF(B1419&gt;='Mortgage Calculator'!$D$22,E1419+I1419,MIN('Mortgage Calculator'!$D$23,E1419+I1419)))</f>
        <v>0</v>
      </c>
      <c r="G1419" s="33"/>
      <c r="H1419" s="32">
        <f>IF(B1419="","",MAX(0,MIN('Mortgage Calculator'!$D$17+N(G1419),E1419+I1419-F1419)))</f>
        <v>0</v>
      </c>
      <c r="I1419" s="32">
        <f>IF(B1419="","",ROUND(E1419*'Mortgage Calculator'!$D$8/12,2))</f>
        <v>0</v>
      </c>
      <c r="J1419" s="32">
        <f>IF(B1419="","",F1419+H1419-I1419)</f>
        <v>0</v>
      </c>
      <c r="K1419" s="34">
        <f>IF(B1419="","",ROUND(E1419-J1419,2))</f>
        <v>0</v>
      </c>
      <c r="L1419" s="35">
        <f>IF(B1419="","",L1418+I1419)</f>
        <v>0</v>
      </c>
      <c r="M1419" s="32">
        <f>IF(B1419="","",IF(AND('Mortgage Calculator'!$D$21/'Mortgage Calculator'!$D$6&gt;0.8,E1419/'Mortgage Calculator'!$D$6&gt;0.78),ROUND('Mortgage Calculator'!$D$21*'Mortgage Calculator'!$D$15/12,2),0))</f>
        <v>0</v>
      </c>
      <c r="N1419" s="36">
        <f>IF(B1419="","",1-K1419/'Mortgage Calculator'!$D$6)</f>
        <v>0</v>
      </c>
    </row>
    <row r="1420" spans="2:14">
      <c r="B1420" s="30">
        <f>IF(B1419="","",IF(K1419&gt;0.005,B1419+1,""))</f>
        <v>0</v>
      </c>
      <c r="C1420" s="31">
        <f>IF(B1420="","",EDATE('Mortgage Calculator'!$D$10,B1420-1))</f>
        <v>0</v>
      </c>
      <c r="D1420" s="30">
        <f>IF(B1420="","",INT((B1420-1)/12)+1)</f>
        <v>0</v>
      </c>
      <c r="E1420" s="32">
        <f>IF(B1420="","",K1419)</f>
        <v>0</v>
      </c>
      <c r="F1420" s="32">
        <f>IF(B1420="","",IF(B1420&gt;='Mortgage Calculator'!$D$22,E1420+I1420,MIN('Mortgage Calculator'!$D$23,E1420+I1420)))</f>
        <v>0</v>
      </c>
      <c r="G1420" s="33"/>
      <c r="H1420" s="32">
        <f>IF(B1420="","",MAX(0,MIN('Mortgage Calculator'!$D$17+N(G1420),E1420+I1420-F1420)))</f>
        <v>0</v>
      </c>
      <c r="I1420" s="32">
        <f>IF(B1420="","",ROUND(E1420*'Mortgage Calculator'!$D$8/12,2))</f>
        <v>0</v>
      </c>
      <c r="J1420" s="32">
        <f>IF(B1420="","",F1420+H1420-I1420)</f>
        <v>0</v>
      </c>
      <c r="K1420" s="34">
        <f>IF(B1420="","",ROUND(E1420-J1420,2))</f>
        <v>0</v>
      </c>
      <c r="L1420" s="35">
        <f>IF(B1420="","",L1419+I1420)</f>
        <v>0</v>
      </c>
      <c r="M1420" s="32">
        <f>IF(B1420="","",IF(AND('Mortgage Calculator'!$D$21/'Mortgage Calculator'!$D$6&gt;0.8,E1420/'Mortgage Calculator'!$D$6&gt;0.78),ROUND('Mortgage Calculator'!$D$21*'Mortgage Calculator'!$D$15/12,2),0))</f>
        <v>0</v>
      </c>
      <c r="N1420" s="36">
        <f>IF(B1420="","",1-K1420/'Mortgage Calculator'!$D$6)</f>
        <v>0</v>
      </c>
    </row>
    <row r="1421" spans="2:14">
      <c r="B1421" s="30">
        <f>IF(B1420="","",IF(K1420&gt;0.005,B1420+1,""))</f>
        <v>0</v>
      </c>
      <c r="C1421" s="31">
        <f>IF(B1421="","",EDATE('Mortgage Calculator'!$D$10,B1421-1))</f>
        <v>0</v>
      </c>
      <c r="D1421" s="30">
        <f>IF(B1421="","",INT((B1421-1)/12)+1)</f>
        <v>0</v>
      </c>
      <c r="E1421" s="32">
        <f>IF(B1421="","",K1420)</f>
        <v>0</v>
      </c>
      <c r="F1421" s="32">
        <f>IF(B1421="","",IF(B1421&gt;='Mortgage Calculator'!$D$22,E1421+I1421,MIN('Mortgage Calculator'!$D$23,E1421+I1421)))</f>
        <v>0</v>
      </c>
      <c r="G1421" s="33"/>
      <c r="H1421" s="32">
        <f>IF(B1421="","",MAX(0,MIN('Mortgage Calculator'!$D$17+N(G1421),E1421+I1421-F1421)))</f>
        <v>0</v>
      </c>
      <c r="I1421" s="32">
        <f>IF(B1421="","",ROUND(E1421*'Mortgage Calculator'!$D$8/12,2))</f>
        <v>0</v>
      </c>
      <c r="J1421" s="32">
        <f>IF(B1421="","",F1421+H1421-I1421)</f>
        <v>0</v>
      </c>
      <c r="K1421" s="34">
        <f>IF(B1421="","",ROUND(E1421-J1421,2))</f>
        <v>0</v>
      </c>
      <c r="L1421" s="35">
        <f>IF(B1421="","",L1420+I1421)</f>
        <v>0</v>
      </c>
      <c r="M1421" s="32">
        <f>IF(B1421="","",IF(AND('Mortgage Calculator'!$D$21/'Mortgage Calculator'!$D$6&gt;0.8,E1421/'Mortgage Calculator'!$D$6&gt;0.78),ROUND('Mortgage Calculator'!$D$21*'Mortgage Calculator'!$D$15/12,2),0))</f>
        <v>0</v>
      </c>
      <c r="N1421" s="36">
        <f>IF(B1421="","",1-K1421/'Mortgage Calculator'!$D$6)</f>
        <v>0</v>
      </c>
    </row>
    <row r="1422" spans="2:14">
      <c r="B1422" s="30">
        <f>IF(B1421="","",IF(K1421&gt;0.005,B1421+1,""))</f>
        <v>0</v>
      </c>
      <c r="C1422" s="31">
        <f>IF(B1422="","",EDATE('Mortgage Calculator'!$D$10,B1422-1))</f>
        <v>0</v>
      </c>
      <c r="D1422" s="30">
        <f>IF(B1422="","",INT((B1422-1)/12)+1)</f>
        <v>0</v>
      </c>
      <c r="E1422" s="32">
        <f>IF(B1422="","",K1421)</f>
        <v>0</v>
      </c>
      <c r="F1422" s="32">
        <f>IF(B1422="","",IF(B1422&gt;='Mortgage Calculator'!$D$22,E1422+I1422,MIN('Mortgage Calculator'!$D$23,E1422+I1422)))</f>
        <v>0</v>
      </c>
      <c r="G1422" s="33"/>
      <c r="H1422" s="32">
        <f>IF(B1422="","",MAX(0,MIN('Mortgage Calculator'!$D$17+N(G1422),E1422+I1422-F1422)))</f>
        <v>0</v>
      </c>
      <c r="I1422" s="32">
        <f>IF(B1422="","",ROUND(E1422*'Mortgage Calculator'!$D$8/12,2))</f>
        <v>0</v>
      </c>
      <c r="J1422" s="32">
        <f>IF(B1422="","",F1422+H1422-I1422)</f>
        <v>0</v>
      </c>
      <c r="K1422" s="34">
        <f>IF(B1422="","",ROUND(E1422-J1422,2))</f>
        <v>0</v>
      </c>
      <c r="L1422" s="35">
        <f>IF(B1422="","",L1421+I1422)</f>
        <v>0</v>
      </c>
      <c r="M1422" s="32">
        <f>IF(B1422="","",IF(AND('Mortgage Calculator'!$D$21/'Mortgage Calculator'!$D$6&gt;0.8,E1422/'Mortgage Calculator'!$D$6&gt;0.78),ROUND('Mortgage Calculator'!$D$21*'Mortgage Calculator'!$D$15/12,2),0))</f>
        <v>0</v>
      </c>
      <c r="N1422" s="36">
        <f>IF(B1422="","",1-K1422/'Mortgage Calculator'!$D$6)</f>
        <v>0</v>
      </c>
    </row>
    <row r="1423" spans="2:14">
      <c r="B1423" s="30">
        <f>IF(B1422="","",IF(K1422&gt;0.005,B1422+1,""))</f>
        <v>0</v>
      </c>
      <c r="C1423" s="31">
        <f>IF(B1423="","",EDATE('Mortgage Calculator'!$D$10,B1423-1))</f>
        <v>0</v>
      </c>
      <c r="D1423" s="30">
        <f>IF(B1423="","",INT((B1423-1)/12)+1)</f>
        <v>0</v>
      </c>
      <c r="E1423" s="32">
        <f>IF(B1423="","",K1422)</f>
        <v>0</v>
      </c>
      <c r="F1423" s="32">
        <f>IF(B1423="","",IF(B1423&gt;='Mortgage Calculator'!$D$22,E1423+I1423,MIN('Mortgage Calculator'!$D$23,E1423+I1423)))</f>
        <v>0</v>
      </c>
      <c r="G1423" s="33"/>
      <c r="H1423" s="32">
        <f>IF(B1423="","",MAX(0,MIN('Mortgage Calculator'!$D$17+N(G1423),E1423+I1423-F1423)))</f>
        <v>0</v>
      </c>
      <c r="I1423" s="32">
        <f>IF(B1423="","",ROUND(E1423*'Mortgage Calculator'!$D$8/12,2))</f>
        <v>0</v>
      </c>
      <c r="J1423" s="32">
        <f>IF(B1423="","",F1423+H1423-I1423)</f>
        <v>0</v>
      </c>
      <c r="K1423" s="34">
        <f>IF(B1423="","",ROUND(E1423-J1423,2))</f>
        <v>0</v>
      </c>
      <c r="L1423" s="35">
        <f>IF(B1423="","",L1422+I1423)</f>
        <v>0</v>
      </c>
      <c r="M1423" s="32">
        <f>IF(B1423="","",IF(AND('Mortgage Calculator'!$D$21/'Mortgage Calculator'!$D$6&gt;0.8,E1423/'Mortgage Calculator'!$D$6&gt;0.78),ROUND('Mortgage Calculator'!$D$21*'Mortgage Calculator'!$D$15/12,2),0))</f>
        <v>0</v>
      </c>
      <c r="N1423" s="36">
        <f>IF(B1423="","",1-K1423/'Mortgage Calculator'!$D$6)</f>
        <v>0</v>
      </c>
    </row>
    <row r="1424" spans="2:14">
      <c r="B1424" s="30">
        <f>IF(B1423="","",IF(K1423&gt;0.005,B1423+1,""))</f>
        <v>0</v>
      </c>
      <c r="C1424" s="31">
        <f>IF(B1424="","",EDATE('Mortgage Calculator'!$D$10,B1424-1))</f>
        <v>0</v>
      </c>
      <c r="D1424" s="30">
        <f>IF(B1424="","",INT((B1424-1)/12)+1)</f>
        <v>0</v>
      </c>
      <c r="E1424" s="32">
        <f>IF(B1424="","",K1423)</f>
        <v>0</v>
      </c>
      <c r="F1424" s="32">
        <f>IF(B1424="","",IF(B1424&gt;='Mortgage Calculator'!$D$22,E1424+I1424,MIN('Mortgage Calculator'!$D$23,E1424+I1424)))</f>
        <v>0</v>
      </c>
      <c r="G1424" s="33"/>
      <c r="H1424" s="32">
        <f>IF(B1424="","",MAX(0,MIN('Mortgage Calculator'!$D$17+N(G1424),E1424+I1424-F1424)))</f>
        <v>0</v>
      </c>
      <c r="I1424" s="32">
        <f>IF(B1424="","",ROUND(E1424*'Mortgage Calculator'!$D$8/12,2))</f>
        <v>0</v>
      </c>
      <c r="J1424" s="32">
        <f>IF(B1424="","",F1424+H1424-I1424)</f>
        <v>0</v>
      </c>
      <c r="K1424" s="34">
        <f>IF(B1424="","",ROUND(E1424-J1424,2))</f>
        <v>0</v>
      </c>
      <c r="L1424" s="35">
        <f>IF(B1424="","",L1423+I1424)</f>
        <v>0</v>
      </c>
      <c r="M1424" s="32">
        <f>IF(B1424="","",IF(AND('Mortgage Calculator'!$D$21/'Mortgage Calculator'!$D$6&gt;0.8,E1424/'Mortgage Calculator'!$D$6&gt;0.78),ROUND('Mortgage Calculator'!$D$21*'Mortgage Calculator'!$D$15/12,2),0))</f>
        <v>0</v>
      </c>
      <c r="N1424" s="36">
        <f>IF(B1424="","",1-K1424/'Mortgage Calculator'!$D$6)</f>
        <v>0</v>
      </c>
    </row>
    <row r="1425" spans="2:14">
      <c r="B1425" s="30">
        <f>IF(B1424="","",IF(K1424&gt;0.005,B1424+1,""))</f>
        <v>0</v>
      </c>
      <c r="C1425" s="31">
        <f>IF(B1425="","",EDATE('Mortgage Calculator'!$D$10,B1425-1))</f>
        <v>0</v>
      </c>
      <c r="D1425" s="30">
        <f>IF(B1425="","",INT((B1425-1)/12)+1)</f>
        <v>0</v>
      </c>
      <c r="E1425" s="32">
        <f>IF(B1425="","",K1424)</f>
        <v>0</v>
      </c>
      <c r="F1425" s="32">
        <f>IF(B1425="","",IF(B1425&gt;='Mortgage Calculator'!$D$22,E1425+I1425,MIN('Mortgage Calculator'!$D$23,E1425+I1425)))</f>
        <v>0</v>
      </c>
      <c r="G1425" s="33"/>
      <c r="H1425" s="32">
        <f>IF(B1425="","",MAX(0,MIN('Mortgage Calculator'!$D$17+N(G1425),E1425+I1425-F1425)))</f>
        <v>0</v>
      </c>
      <c r="I1425" s="32">
        <f>IF(B1425="","",ROUND(E1425*'Mortgage Calculator'!$D$8/12,2))</f>
        <v>0</v>
      </c>
      <c r="J1425" s="32">
        <f>IF(B1425="","",F1425+H1425-I1425)</f>
        <v>0</v>
      </c>
      <c r="K1425" s="34">
        <f>IF(B1425="","",ROUND(E1425-J1425,2))</f>
        <v>0</v>
      </c>
      <c r="L1425" s="35">
        <f>IF(B1425="","",L1424+I1425)</f>
        <v>0</v>
      </c>
      <c r="M1425" s="32">
        <f>IF(B1425="","",IF(AND('Mortgage Calculator'!$D$21/'Mortgage Calculator'!$D$6&gt;0.8,E1425/'Mortgage Calculator'!$D$6&gt;0.78),ROUND('Mortgage Calculator'!$D$21*'Mortgage Calculator'!$D$15/12,2),0))</f>
        <v>0</v>
      </c>
      <c r="N1425" s="36">
        <f>IF(B1425="","",1-K1425/'Mortgage Calculator'!$D$6)</f>
        <v>0</v>
      </c>
    </row>
    <row r="1426" spans="2:14">
      <c r="B1426" s="30">
        <f>IF(B1425="","",IF(K1425&gt;0.005,B1425+1,""))</f>
        <v>0</v>
      </c>
      <c r="C1426" s="31">
        <f>IF(B1426="","",EDATE('Mortgage Calculator'!$D$10,B1426-1))</f>
        <v>0</v>
      </c>
      <c r="D1426" s="30">
        <f>IF(B1426="","",INT((B1426-1)/12)+1)</f>
        <v>0</v>
      </c>
      <c r="E1426" s="32">
        <f>IF(B1426="","",K1425)</f>
        <v>0</v>
      </c>
      <c r="F1426" s="32">
        <f>IF(B1426="","",IF(B1426&gt;='Mortgage Calculator'!$D$22,E1426+I1426,MIN('Mortgage Calculator'!$D$23,E1426+I1426)))</f>
        <v>0</v>
      </c>
      <c r="G1426" s="33"/>
      <c r="H1426" s="32">
        <f>IF(B1426="","",MAX(0,MIN('Mortgage Calculator'!$D$17+N(G1426),E1426+I1426-F1426)))</f>
        <v>0</v>
      </c>
      <c r="I1426" s="32">
        <f>IF(B1426="","",ROUND(E1426*'Mortgage Calculator'!$D$8/12,2))</f>
        <v>0</v>
      </c>
      <c r="J1426" s="32">
        <f>IF(B1426="","",F1426+H1426-I1426)</f>
        <v>0</v>
      </c>
      <c r="K1426" s="34">
        <f>IF(B1426="","",ROUND(E1426-J1426,2))</f>
        <v>0</v>
      </c>
      <c r="L1426" s="35">
        <f>IF(B1426="","",L1425+I1426)</f>
        <v>0</v>
      </c>
      <c r="M1426" s="32">
        <f>IF(B1426="","",IF(AND('Mortgage Calculator'!$D$21/'Mortgage Calculator'!$D$6&gt;0.8,E1426/'Mortgage Calculator'!$D$6&gt;0.78),ROUND('Mortgage Calculator'!$D$21*'Mortgage Calculator'!$D$15/12,2),0))</f>
        <v>0</v>
      </c>
      <c r="N1426" s="36">
        <f>IF(B1426="","",1-K1426/'Mortgage Calculator'!$D$6)</f>
        <v>0</v>
      </c>
    </row>
    <row r="1427" spans="2:14">
      <c r="B1427" s="30">
        <f>IF(B1426="","",IF(K1426&gt;0.005,B1426+1,""))</f>
        <v>0</v>
      </c>
      <c r="C1427" s="31">
        <f>IF(B1427="","",EDATE('Mortgage Calculator'!$D$10,B1427-1))</f>
        <v>0</v>
      </c>
      <c r="D1427" s="30">
        <f>IF(B1427="","",INT((B1427-1)/12)+1)</f>
        <v>0</v>
      </c>
      <c r="E1427" s="32">
        <f>IF(B1427="","",K1426)</f>
        <v>0</v>
      </c>
      <c r="F1427" s="32">
        <f>IF(B1427="","",IF(B1427&gt;='Mortgage Calculator'!$D$22,E1427+I1427,MIN('Mortgage Calculator'!$D$23,E1427+I1427)))</f>
        <v>0</v>
      </c>
      <c r="G1427" s="33"/>
      <c r="H1427" s="32">
        <f>IF(B1427="","",MAX(0,MIN('Mortgage Calculator'!$D$17+N(G1427),E1427+I1427-F1427)))</f>
        <v>0</v>
      </c>
      <c r="I1427" s="32">
        <f>IF(B1427="","",ROUND(E1427*'Mortgage Calculator'!$D$8/12,2))</f>
        <v>0</v>
      </c>
      <c r="J1427" s="32">
        <f>IF(B1427="","",F1427+H1427-I1427)</f>
        <v>0</v>
      </c>
      <c r="K1427" s="34">
        <f>IF(B1427="","",ROUND(E1427-J1427,2))</f>
        <v>0</v>
      </c>
      <c r="L1427" s="35">
        <f>IF(B1427="","",L1426+I1427)</f>
        <v>0</v>
      </c>
      <c r="M1427" s="32">
        <f>IF(B1427="","",IF(AND('Mortgage Calculator'!$D$21/'Mortgage Calculator'!$D$6&gt;0.8,E1427/'Mortgage Calculator'!$D$6&gt;0.78),ROUND('Mortgage Calculator'!$D$21*'Mortgage Calculator'!$D$15/12,2),0))</f>
        <v>0</v>
      </c>
      <c r="N1427" s="36">
        <f>IF(B1427="","",1-K1427/'Mortgage Calculator'!$D$6)</f>
        <v>0</v>
      </c>
    </row>
    <row r="1428" spans="2:14">
      <c r="B1428" s="30">
        <f>IF(B1427="","",IF(K1427&gt;0.005,B1427+1,""))</f>
        <v>0</v>
      </c>
      <c r="C1428" s="31">
        <f>IF(B1428="","",EDATE('Mortgage Calculator'!$D$10,B1428-1))</f>
        <v>0</v>
      </c>
      <c r="D1428" s="30">
        <f>IF(B1428="","",INT((B1428-1)/12)+1)</f>
        <v>0</v>
      </c>
      <c r="E1428" s="32">
        <f>IF(B1428="","",K1427)</f>
        <v>0</v>
      </c>
      <c r="F1428" s="32">
        <f>IF(B1428="","",IF(B1428&gt;='Mortgage Calculator'!$D$22,E1428+I1428,MIN('Mortgage Calculator'!$D$23,E1428+I1428)))</f>
        <v>0</v>
      </c>
      <c r="G1428" s="33"/>
      <c r="H1428" s="32">
        <f>IF(B1428="","",MAX(0,MIN('Mortgage Calculator'!$D$17+N(G1428),E1428+I1428-F1428)))</f>
        <v>0</v>
      </c>
      <c r="I1428" s="32">
        <f>IF(B1428="","",ROUND(E1428*'Mortgage Calculator'!$D$8/12,2))</f>
        <v>0</v>
      </c>
      <c r="J1428" s="32">
        <f>IF(B1428="","",F1428+H1428-I1428)</f>
        <v>0</v>
      </c>
      <c r="K1428" s="34">
        <f>IF(B1428="","",ROUND(E1428-J1428,2))</f>
        <v>0</v>
      </c>
      <c r="L1428" s="35">
        <f>IF(B1428="","",L1427+I1428)</f>
        <v>0</v>
      </c>
      <c r="M1428" s="32">
        <f>IF(B1428="","",IF(AND('Mortgage Calculator'!$D$21/'Mortgage Calculator'!$D$6&gt;0.8,E1428/'Mortgage Calculator'!$D$6&gt;0.78),ROUND('Mortgage Calculator'!$D$21*'Mortgage Calculator'!$D$15/12,2),0))</f>
        <v>0</v>
      </c>
      <c r="N1428" s="36">
        <f>IF(B1428="","",1-K1428/'Mortgage Calculator'!$D$6)</f>
        <v>0</v>
      </c>
    </row>
    <row r="1429" spans="2:14">
      <c r="B1429" s="30">
        <f>IF(B1428="","",IF(K1428&gt;0.005,B1428+1,""))</f>
        <v>0</v>
      </c>
      <c r="C1429" s="31">
        <f>IF(B1429="","",EDATE('Mortgage Calculator'!$D$10,B1429-1))</f>
        <v>0</v>
      </c>
      <c r="D1429" s="30">
        <f>IF(B1429="","",INT((B1429-1)/12)+1)</f>
        <v>0</v>
      </c>
      <c r="E1429" s="32">
        <f>IF(B1429="","",K1428)</f>
        <v>0</v>
      </c>
      <c r="F1429" s="32">
        <f>IF(B1429="","",IF(B1429&gt;='Mortgage Calculator'!$D$22,E1429+I1429,MIN('Mortgage Calculator'!$D$23,E1429+I1429)))</f>
        <v>0</v>
      </c>
      <c r="G1429" s="33"/>
      <c r="H1429" s="32">
        <f>IF(B1429="","",MAX(0,MIN('Mortgage Calculator'!$D$17+N(G1429),E1429+I1429-F1429)))</f>
        <v>0</v>
      </c>
      <c r="I1429" s="32">
        <f>IF(B1429="","",ROUND(E1429*'Mortgage Calculator'!$D$8/12,2))</f>
        <v>0</v>
      </c>
      <c r="J1429" s="32">
        <f>IF(B1429="","",F1429+H1429-I1429)</f>
        <v>0</v>
      </c>
      <c r="K1429" s="34">
        <f>IF(B1429="","",ROUND(E1429-J1429,2))</f>
        <v>0</v>
      </c>
      <c r="L1429" s="35">
        <f>IF(B1429="","",L1428+I1429)</f>
        <v>0</v>
      </c>
      <c r="M1429" s="32">
        <f>IF(B1429="","",IF(AND('Mortgage Calculator'!$D$21/'Mortgage Calculator'!$D$6&gt;0.8,E1429/'Mortgage Calculator'!$D$6&gt;0.78),ROUND('Mortgage Calculator'!$D$21*'Mortgage Calculator'!$D$15/12,2),0))</f>
        <v>0</v>
      </c>
      <c r="N1429" s="36">
        <f>IF(B1429="","",1-K1429/'Mortgage Calculator'!$D$6)</f>
        <v>0</v>
      </c>
    </row>
    <row r="1430" spans="2:14">
      <c r="B1430" s="30">
        <f>IF(B1429="","",IF(K1429&gt;0.005,B1429+1,""))</f>
        <v>0</v>
      </c>
      <c r="C1430" s="31">
        <f>IF(B1430="","",EDATE('Mortgage Calculator'!$D$10,B1430-1))</f>
        <v>0</v>
      </c>
      <c r="D1430" s="30">
        <f>IF(B1430="","",INT((B1430-1)/12)+1)</f>
        <v>0</v>
      </c>
      <c r="E1430" s="32">
        <f>IF(B1430="","",K1429)</f>
        <v>0</v>
      </c>
      <c r="F1430" s="32">
        <f>IF(B1430="","",IF(B1430&gt;='Mortgage Calculator'!$D$22,E1430+I1430,MIN('Mortgage Calculator'!$D$23,E1430+I1430)))</f>
        <v>0</v>
      </c>
      <c r="G1430" s="33"/>
      <c r="H1430" s="32">
        <f>IF(B1430="","",MAX(0,MIN('Mortgage Calculator'!$D$17+N(G1430),E1430+I1430-F1430)))</f>
        <v>0</v>
      </c>
      <c r="I1430" s="32">
        <f>IF(B1430="","",ROUND(E1430*'Mortgage Calculator'!$D$8/12,2))</f>
        <v>0</v>
      </c>
      <c r="J1430" s="32">
        <f>IF(B1430="","",F1430+H1430-I1430)</f>
        <v>0</v>
      </c>
      <c r="K1430" s="34">
        <f>IF(B1430="","",ROUND(E1430-J1430,2))</f>
        <v>0</v>
      </c>
      <c r="L1430" s="35">
        <f>IF(B1430="","",L1429+I1430)</f>
        <v>0</v>
      </c>
      <c r="M1430" s="32">
        <f>IF(B1430="","",IF(AND('Mortgage Calculator'!$D$21/'Mortgage Calculator'!$D$6&gt;0.8,E1430/'Mortgage Calculator'!$D$6&gt;0.78),ROUND('Mortgage Calculator'!$D$21*'Mortgage Calculator'!$D$15/12,2),0))</f>
        <v>0</v>
      </c>
      <c r="N1430" s="36">
        <f>IF(B1430="","",1-K1430/'Mortgage Calculator'!$D$6)</f>
        <v>0</v>
      </c>
    </row>
    <row r="1431" spans="2:14">
      <c r="B1431" s="30">
        <f>IF(B1430="","",IF(K1430&gt;0.005,B1430+1,""))</f>
        <v>0</v>
      </c>
      <c r="C1431" s="31">
        <f>IF(B1431="","",EDATE('Mortgage Calculator'!$D$10,B1431-1))</f>
        <v>0</v>
      </c>
      <c r="D1431" s="30">
        <f>IF(B1431="","",INT((B1431-1)/12)+1)</f>
        <v>0</v>
      </c>
      <c r="E1431" s="32">
        <f>IF(B1431="","",K1430)</f>
        <v>0</v>
      </c>
      <c r="F1431" s="32">
        <f>IF(B1431="","",IF(B1431&gt;='Mortgage Calculator'!$D$22,E1431+I1431,MIN('Mortgage Calculator'!$D$23,E1431+I1431)))</f>
        <v>0</v>
      </c>
      <c r="G1431" s="33"/>
      <c r="H1431" s="32">
        <f>IF(B1431="","",MAX(0,MIN('Mortgage Calculator'!$D$17+N(G1431),E1431+I1431-F1431)))</f>
        <v>0</v>
      </c>
      <c r="I1431" s="32">
        <f>IF(B1431="","",ROUND(E1431*'Mortgage Calculator'!$D$8/12,2))</f>
        <v>0</v>
      </c>
      <c r="J1431" s="32">
        <f>IF(B1431="","",F1431+H1431-I1431)</f>
        <v>0</v>
      </c>
      <c r="K1431" s="34">
        <f>IF(B1431="","",ROUND(E1431-J1431,2))</f>
        <v>0</v>
      </c>
      <c r="L1431" s="35">
        <f>IF(B1431="","",L1430+I1431)</f>
        <v>0</v>
      </c>
      <c r="M1431" s="32">
        <f>IF(B1431="","",IF(AND('Mortgage Calculator'!$D$21/'Mortgage Calculator'!$D$6&gt;0.8,E1431/'Mortgage Calculator'!$D$6&gt;0.78),ROUND('Mortgage Calculator'!$D$21*'Mortgage Calculator'!$D$15/12,2),0))</f>
        <v>0</v>
      </c>
      <c r="N1431" s="36">
        <f>IF(B1431="","",1-K1431/'Mortgage Calculator'!$D$6)</f>
        <v>0</v>
      </c>
    </row>
    <row r="1432" spans="2:14">
      <c r="B1432" s="30">
        <f>IF(B1431="","",IF(K1431&gt;0.005,B1431+1,""))</f>
        <v>0</v>
      </c>
      <c r="C1432" s="31">
        <f>IF(B1432="","",EDATE('Mortgage Calculator'!$D$10,B1432-1))</f>
        <v>0</v>
      </c>
      <c r="D1432" s="30">
        <f>IF(B1432="","",INT((B1432-1)/12)+1)</f>
        <v>0</v>
      </c>
      <c r="E1432" s="32">
        <f>IF(B1432="","",K1431)</f>
        <v>0</v>
      </c>
      <c r="F1432" s="32">
        <f>IF(B1432="","",IF(B1432&gt;='Mortgage Calculator'!$D$22,E1432+I1432,MIN('Mortgage Calculator'!$D$23,E1432+I1432)))</f>
        <v>0</v>
      </c>
      <c r="G1432" s="33"/>
      <c r="H1432" s="32">
        <f>IF(B1432="","",MAX(0,MIN('Mortgage Calculator'!$D$17+N(G1432),E1432+I1432-F1432)))</f>
        <v>0</v>
      </c>
      <c r="I1432" s="32">
        <f>IF(B1432="","",ROUND(E1432*'Mortgage Calculator'!$D$8/12,2))</f>
        <v>0</v>
      </c>
      <c r="J1432" s="32">
        <f>IF(B1432="","",F1432+H1432-I1432)</f>
        <v>0</v>
      </c>
      <c r="K1432" s="34">
        <f>IF(B1432="","",ROUND(E1432-J1432,2))</f>
        <v>0</v>
      </c>
      <c r="L1432" s="35">
        <f>IF(B1432="","",L1431+I1432)</f>
        <v>0</v>
      </c>
      <c r="M1432" s="32">
        <f>IF(B1432="","",IF(AND('Mortgage Calculator'!$D$21/'Mortgage Calculator'!$D$6&gt;0.8,E1432/'Mortgage Calculator'!$D$6&gt;0.78),ROUND('Mortgage Calculator'!$D$21*'Mortgage Calculator'!$D$15/12,2),0))</f>
        <v>0</v>
      </c>
      <c r="N1432" s="36">
        <f>IF(B1432="","",1-K1432/'Mortgage Calculator'!$D$6)</f>
        <v>0</v>
      </c>
    </row>
    <row r="1433" spans="2:14">
      <c r="B1433" s="30">
        <f>IF(B1432="","",IF(K1432&gt;0.005,B1432+1,""))</f>
        <v>0</v>
      </c>
      <c r="C1433" s="31">
        <f>IF(B1433="","",EDATE('Mortgage Calculator'!$D$10,B1433-1))</f>
        <v>0</v>
      </c>
      <c r="D1433" s="30">
        <f>IF(B1433="","",INT((B1433-1)/12)+1)</f>
        <v>0</v>
      </c>
      <c r="E1433" s="32">
        <f>IF(B1433="","",K1432)</f>
        <v>0</v>
      </c>
      <c r="F1433" s="32">
        <f>IF(B1433="","",IF(B1433&gt;='Mortgage Calculator'!$D$22,E1433+I1433,MIN('Mortgage Calculator'!$D$23,E1433+I1433)))</f>
        <v>0</v>
      </c>
      <c r="G1433" s="33"/>
      <c r="H1433" s="32">
        <f>IF(B1433="","",MAX(0,MIN('Mortgage Calculator'!$D$17+N(G1433),E1433+I1433-F1433)))</f>
        <v>0</v>
      </c>
      <c r="I1433" s="32">
        <f>IF(B1433="","",ROUND(E1433*'Mortgage Calculator'!$D$8/12,2))</f>
        <v>0</v>
      </c>
      <c r="J1433" s="32">
        <f>IF(B1433="","",F1433+H1433-I1433)</f>
        <v>0</v>
      </c>
      <c r="K1433" s="34">
        <f>IF(B1433="","",ROUND(E1433-J1433,2))</f>
        <v>0</v>
      </c>
      <c r="L1433" s="35">
        <f>IF(B1433="","",L1432+I1433)</f>
        <v>0</v>
      </c>
      <c r="M1433" s="32">
        <f>IF(B1433="","",IF(AND('Mortgage Calculator'!$D$21/'Mortgage Calculator'!$D$6&gt;0.8,E1433/'Mortgage Calculator'!$D$6&gt;0.78),ROUND('Mortgage Calculator'!$D$21*'Mortgage Calculator'!$D$15/12,2),0))</f>
        <v>0</v>
      </c>
      <c r="N1433" s="36">
        <f>IF(B1433="","",1-K1433/'Mortgage Calculator'!$D$6)</f>
        <v>0</v>
      </c>
    </row>
    <row r="1434" spans="2:14">
      <c r="B1434" s="30">
        <f>IF(B1433="","",IF(K1433&gt;0.005,B1433+1,""))</f>
        <v>0</v>
      </c>
      <c r="C1434" s="31">
        <f>IF(B1434="","",EDATE('Mortgage Calculator'!$D$10,B1434-1))</f>
        <v>0</v>
      </c>
      <c r="D1434" s="30">
        <f>IF(B1434="","",INT((B1434-1)/12)+1)</f>
        <v>0</v>
      </c>
      <c r="E1434" s="32">
        <f>IF(B1434="","",K1433)</f>
        <v>0</v>
      </c>
      <c r="F1434" s="32">
        <f>IF(B1434="","",IF(B1434&gt;='Mortgage Calculator'!$D$22,E1434+I1434,MIN('Mortgage Calculator'!$D$23,E1434+I1434)))</f>
        <v>0</v>
      </c>
      <c r="G1434" s="33"/>
      <c r="H1434" s="32">
        <f>IF(B1434="","",MAX(0,MIN('Mortgage Calculator'!$D$17+N(G1434),E1434+I1434-F1434)))</f>
        <v>0</v>
      </c>
      <c r="I1434" s="32">
        <f>IF(B1434="","",ROUND(E1434*'Mortgage Calculator'!$D$8/12,2))</f>
        <v>0</v>
      </c>
      <c r="J1434" s="32">
        <f>IF(B1434="","",F1434+H1434-I1434)</f>
        <v>0</v>
      </c>
      <c r="K1434" s="34">
        <f>IF(B1434="","",ROUND(E1434-J1434,2))</f>
        <v>0</v>
      </c>
      <c r="L1434" s="35">
        <f>IF(B1434="","",L1433+I1434)</f>
        <v>0</v>
      </c>
      <c r="M1434" s="32">
        <f>IF(B1434="","",IF(AND('Mortgage Calculator'!$D$21/'Mortgage Calculator'!$D$6&gt;0.8,E1434/'Mortgage Calculator'!$D$6&gt;0.78),ROUND('Mortgage Calculator'!$D$21*'Mortgage Calculator'!$D$15/12,2),0))</f>
        <v>0</v>
      </c>
      <c r="N1434" s="36">
        <f>IF(B1434="","",1-K1434/'Mortgage Calculator'!$D$6)</f>
        <v>0</v>
      </c>
    </row>
    <row r="1435" spans="2:14">
      <c r="B1435" s="30">
        <f>IF(B1434="","",IF(K1434&gt;0.005,B1434+1,""))</f>
        <v>0</v>
      </c>
      <c r="C1435" s="31">
        <f>IF(B1435="","",EDATE('Mortgage Calculator'!$D$10,B1435-1))</f>
        <v>0</v>
      </c>
      <c r="D1435" s="30">
        <f>IF(B1435="","",INT((B1435-1)/12)+1)</f>
        <v>0</v>
      </c>
      <c r="E1435" s="32">
        <f>IF(B1435="","",K1434)</f>
        <v>0</v>
      </c>
      <c r="F1435" s="32">
        <f>IF(B1435="","",IF(B1435&gt;='Mortgage Calculator'!$D$22,E1435+I1435,MIN('Mortgage Calculator'!$D$23,E1435+I1435)))</f>
        <v>0</v>
      </c>
      <c r="G1435" s="33"/>
      <c r="H1435" s="32">
        <f>IF(B1435="","",MAX(0,MIN('Mortgage Calculator'!$D$17+N(G1435),E1435+I1435-F1435)))</f>
        <v>0</v>
      </c>
      <c r="I1435" s="32">
        <f>IF(B1435="","",ROUND(E1435*'Mortgage Calculator'!$D$8/12,2))</f>
        <v>0</v>
      </c>
      <c r="J1435" s="32">
        <f>IF(B1435="","",F1435+H1435-I1435)</f>
        <v>0</v>
      </c>
      <c r="K1435" s="34">
        <f>IF(B1435="","",ROUND(E1435-J1435,2))</f>
        <v>0</v>
      </c>
      <c r="L1435" s="35">
        <f>IF(B1435="","",L1434+I1435)</f>
        <v>0</v>
      </c>
      <c r="M1435" s="32">
        <f>IF(B1435="","",IF(AND('Mortgage Calculator'!$D$21/'Mortgage Calculator'!$D$6&gt;0.8,E1435/'Mortgage Calculator'!$D$6&gt;0.78),ROUND('Mortgage Calculator'!$D$21*'Mortgage Calculator'!$D$15/12,2),0))</f>
        <v>0</v>
      </c>
      <c r="N1435" s="36">
        <f>IF(B1435="","",1-K1435/'Mortgage Calculator'!$D$6)</f>
        <v>0</v>
      </c>
    </row>
    <row r="1436" spans="2:14">
      <c r="B1436" s="30">
        <f>IF(B1435="","",IF(K1435&gt;0.005,B1435+1,""))</f>
        <v>0</v>
      </c>
      <c r="C1436" s="31">
        <f>IF(B1436="","",EDATE('Mortgage Calculator'!$D$10,B1436-1))</f>
        <v>0</v>
      </c>
      <c r="D1436" s="30">
        <f>IF(B1436="","",INT((B1436-1)/12)+1)</f>
        <v>0</v>
      </c>
      <c r="E1436" s="32">
        <f>IF(B1436="","",K1435)</f>
        <v>0</v>
      </c>
      <c r="F1436" s="32">
        <f>IF(B1436="","",IF(B1436&gt;='Mortgage Calculator'!$D$22,E1436+I1436,MIN('Mortgage Calculator'!$D$23,E1436+I1436)))</f>
        <v>0</v>
      </c>
      <c r="G1436" s="33"/>
      <c r="H1436" s="32">
        <f>IF(B1436="","",MAX(0,MIN('Mortgage Calculator'!$D$17+N(G1436),E1436+I1436-F1436)))</f>
        <v>0</v>
      </c>
      <c r="I1436" s="32">
        <f>IF(B1436="","",ROUND(E1436*'Mortgage Calculator'!$D$8/12,2))</f>
        <v>0</v>
      </c>
      <c r="J1436" s="32">
        <f>IF(B1436="","",F1436+H1436-I1436)</f>
        <v>0</v>
      </c>
      <c r="K1436" s="34">
        <f>IF(B1436="","",ROUND(E1436-J1436,2))</f>
        <v>0</v>
      </c>
      <c r="L1436" s="35">
        <f>IF(B1436="","",L1435+I1436)</f>
        <v>0</v>
      </c>
      <c r="M1436" s="32">
        <f>IF(B1436="","",IF(AND('Mortgage Calculator'!$D$21/'Mortgage Calculator'!$D$6&gt;0.8,E1436/'Mortgage Calculator'!$D$6&gt;0.78),ROUND('Mortgage Calculator'!$D$21*'Mortgage Calculator'!$D$15/12,2),0))</f>
        <v>0</v>
      </c>
      <c r="N1436" s="36">
        <f>IF(B1436="","",1-K1436/'Mortgage Calculator'!$D$6)</f>
        <v>0</v>
      </c>
    </row>
    <row r="1437" spans="2:14">
      <c r="B1437" s="30">
        <f>IF(B1436="","",IF(K1436&gt;0.005,B1436+1,""))</f>
        <v>0</v>
      </c>
      <c r="C1437" s="31">
        <f>IF(B1437="","",EDATE('Mortgage Calculator'!$D$10,B1437-1))</f>
        <v>0</v>
      </c>
      <c r="D1437" s="30">
        <f>IF(B1437="","",INT((B1437-1)/12)+1)</f>
        <v>0</v>
      </c>
      <c r="E1437" s="32">
        <f>IF(B1437="","",K1436)</f>
        <v>0</v>
      </c>
      <c r="F1437" s="32">
        <f>IF(B1437="","",IF(B1437&gt;='Mortgage Calculator'!$D$22,E1437+I1437,MIN('Mortgage Calculator'!$D$23,E1437+I1437)))</f>
        <v>0</v>
      </c>
      <c r="G1437" s="33"/>
      <c r="H1437" s="32">
        <f>IF(B1437="","",MAX(0,MIN('Mortgage Calculator'!$D$17+N(G1437),E1437+I1437-F1437)))</f>
        <v>0</v>
      </c>
      <c r="I1437" s="32">
        <f>IF(B1437="","",ROUND(E1437*'Mortgage Calculator'!$D$8/12,2))</f>
        <v>0</v>
      </c>
      <c r="J1437" s="32">
        <f>IF(B1437="","",F1437+H1437-I1437)</f>
        <v>0</v>
      </c>
      <c r="K1437" s="34">
        <f>IF(B1437="","",ROUND(E1437-J1437,2))</f>
        <v>0</v>
      </c>
      <c r="L1437" s="35">
        <f>IF(B1437="","",L1436+I1437)</f>
        <v>0</v>
      </c>
      <c r="M1437" s="32">
        <f>IF(B1437="","",IF(AND('Mortgage Calculator'!$D$21/'Mortgage Calculator'!$D$6&gt;0.8,E1437/'Mortgage Calculator'!$D$6&gt;0.78),ROUND('Mortgage Calculator'!$D$21*'Mortgage Calculator'!$D$15/12,2),0))</f>
        <v>0</v>
      </c>
      <c r="N1437" s="36">
        <f>IF(B1437="","",1-K1437/'Mortgage Calculator'!$D$6)</f>
        <v>0</v>
      </c>
    </row>
    <row r="1438" spans="2:14">
      <c r="B1438" s="30">
        <f>IF(B1437="","",IF(K1437&gt;0.005,B1437+1,""))</f>
        <v>0</v>
      </c>
      <c r="C1438" s="31">
        <f>IF(B1438="","",EDATE('Mortgage Calculator'!$D$10,B1438-1))</f>
        <v>0</v>
      </c>
      <c r="D1438" s="30">
        <f>IF(B1438="","",INT((B1438-1)/12)+1)</f>
        <v>0</v>
      </c>
      <c r="E1438" s="32">
        <f>IF(B1438="","",K1437)</f>
        <v>0</v>
      </c>
      <c r="F1438" s="32">
        <f>IF(B1438="","",IF(B1438&gt;='Mortgage Calculator'!$D$22,E1438+I1438,MIN('Mortgage Calculator'!$D$23,E1438+I1438)))</f>
        <v>0</v>
      </c>
      <c r="G1438" s="33"/>
      <c r="H1438" s="32">
        <f>IF(B1438="","",MAX(0,MIN('Mortgage Calculator'!$D$17+N(G1438),E1438+I1438-F1438)))</f>
        <v>0</v>
      </c>
      <c r="I1438" s="32">
        <f>IF(B1438="","",ROUND(E1438*'Mortgage Calculator'!$D$8/12,2))</f>
        <v>0</v>
      </c>
      <c r="J1438" s="32">
        <f>IF(B1438="","",F1438+H1438-I1438)</f>
        <v>0</v>
      </c>
      <c r="K1438" s="34">
        <f>IF(B1438="","",ROUND(E1438-J1438,2))</f>
        <v>0</v>
      </c>
      <c r="L1438" s="35">
        <f>IF(B1438="","",L1437+I1438)</f>
        <v>0</v>
      </c>
      <c r="M1438" s="32">
        <f>IF(B1438="","",IF(AND('Mortgage Calculator'!$D$21/'Mortgage Calculator'!$D$6&gt;0.8,E1438/'Mortgage Calculator'!$D$6&gt;0.78),ROUND('Mortgage Calculator'!$D$21*'Mortgage Calculator'!$D$15/12,2),0))</f>
        <v>0</v>
      </c>
      <c r="N1438" s="36">
        <f>IF(B1438="","",1-K1438/'Mortgage Calculator'!$D$6)</f>
        <v>0</v>
      </c>
    </row>
    <row r="1439" spans="2:14">
      <c r="B1439" s="30">
        <f>IF(B1438="","",IF(K1438&gt;0.005,B1438+1,""))</f>
        <v>0</v>
      </c>
      <c r="C1439" s="31">
        <f>IF(B1439="","",EDATE('Mortgage Calculator'!$D$10,B1439-1))</f>
        <v>0</v>
      </c>
      <c r="D1439" s="30">
        <f>IF(B1439="","",INT((B1439-1)/12)+1)</f>
        <v>0</v>
      </c>
      <c r="E1439" s="32">
        <f>IF(B1439="","",K1438)</f>
        <v>0</v>
      </c>
      <c r="F1439" s="32">
        <f>IF(B1439="","",IF(B1439&gt;='Mortgage Calculator'!$D$22,E1439+I1439,MIN('Mortgage Calculator'!$D$23,E1439+I1439)))</f>
        <v>0</v>
      </c>
      <c r="G1439" s="33"/>
      <c r="H1439" s="32">
        <f>IF(B1439="","",MAX(0,MIN('Mortgage Calculator'!$D$17+N(G1439),E1439+I1439-F1439)))</f>
        <v>0</v>
      </c>
      <c r="I1439" s="32">
        <f>IF(B1439="","",ROUND(E1439*'Mortgage Calculator'!$D$8/12,2))</f>
        <v>0</v>
      </c>
      <c r="J1439" s="32">
        <f>IF(B1439="","",F1439+H1439-I1439)</f>
        <v>0</v>
      </c>
      <c r="K1439" s="34">
        <f>IF(B1439="","",ROUND(E1439-J1439,2))</f>
        <v>0</v>
      </c>
      <c r="L1439" s="35">
        <f>IF(B1439="","",L1438+I1439)</f>
        <v>0</v>
      </c>
      <c r="M1439" s="32">
        <f>IF(B1439="","",IF(AND('Mortgage Calculator'!$D$21/'Mortgage Calculator'!$D$6&gt;0.8,E1439/'Mortgage Calculator'!$D$6&gt;0.78),ROUND('Mortgage Calculator'!$D$21*'Mortgage Calculator'!$D$15/12,2),0))</f>
        <v>0</v>
      </c>
      <c r="N1439" s="36">
        <f>IF(B1439="","",1-K1439/'Mortgage Calculator'!$D$6)</f>
        <v>0</v>
      </c>
    </row>
    <row r="1440" spans="2:14">
      <c r="B1440" s="30">
        <f>IF(B1439="","",IF(K1439&gt;0.005,B1439+1,""))</f>
        <v>0</v>
      </c>
      <c r="C1440" s="31">
        <f>IF(B1440="","",EDATE('Mortgage Calculator'!$D$10,B1440-1))</f>
        <v>0</v>
      </c>
      <c r="D1440" s="30">
        <f>IF(B1440="","",INT((B1440-1)/12)+1)</f>
        <v>0</v>
      </c>
      <c r="E1440" s="32">
        <f>IF(B1440="","",K1439)</f>
        <v>0</v>
      </c>
      <c r="F1440" s="32">
        <f>IF(B1440="","",IF(B1440&gt;='Mortgage Calculator'!$D$22,E1440+I1440,MIN('Mortgage Calculator'!$D$23,E1440+I1440)))</f>
        <v>0</v>
      </c>
      <c r="G1440" s="33"/>
      <c r="H1440" s="32">
        <f>IF(B1440="","",MAX(0,MIN('Mortgage Calculator'!$D$17+N(G1440),E1440+I1440-F1440)))</f>
        <v>0</v>
      </c>
      <c r="I1440" s="32">
        <f>IF(B1440="","",ROUND(E1440*'Mortgage Calculator'!$D$8/12,2))</f>
        <v>0</v>
      </c>
      <c r="J1440" s="32">
        <f>IF(B1440="","",F1440+H1440-I1440)</f>
        <v>0</v>
      </c>
      <c r="K1440" s="34">
        <f>IF(B1440="","",ROUND(E1440-J1440,2))</f>
        <v>0</v>
      </c>
      <c r="L1440" s="35">
        <f>IF(B1440="","",L1439+I1440)</f>
        <v>0</v>
      </c>
      <c r="M1440" s="32">
        <f>IF(B1440="","",IF(AND('Mortgage Calculator'!$D$21/'Mortgage Calculator'!$D$6&gt;0.8,E1440/'Mortgage Calculator'!$D$6&gt;0.78),ROUND('Mortgage Calculator'!$D$21*'Mortgage Calculator'!$D$15/12,2),0))</f>
        <v>0</v>
      </c>
      <c r="N1440" s="36">
        <f>IF(B1440="","",1-K1440/'Mortgage Calculator'!$D$6)</f>
        <v>0</v>
      </c>
    </row>
    <row r="1441" spans="2:14">
      <c r="B1441" s="30">
        <f>IF(B1440="","",IF(K1440&gt;0.005,B1440+1,""))</f>
        <v>0</v>
      </c>
      <c r="C1441" s="31">
        <f>IF(B1441="","",EDATE('Mortgage Calculator'!$D$10,B1441-1))</f>
        <v>0</v>
      </c>
      <c r="D1441" s="30">
        <f>IF(B1441="","",INT((B1441-1)/12)+1)</f>
        <v>0</v>
      </c>
      <c r="E1441" s="32">
        <f>IF(B1441="","",K1440)</f>
        <v>0</v>
      </c>
      <c r="F1441" s="32">
        <f>IF(B1441="","",IF(B1441&gt;='Mortgage Calculator'!$D$22,E1441+I1441,MIN('Mortgage Calculator'!$D$23,E1441+I1441)))</f>
        <v>0</v>
      </c>
      <c r="G1441" s="33"/>
      <c r="H1441" s="32">
        <f>IF(B1441="","",MAX(0,MIN('Mortgage Calculator'!$D$17+N(G1441),E1441+I1441-F1441)))</f>
        <v>0</v>
      </c>
      <c r="I1441" s="32">
        <f>IF(B1441="","",ROUND(E1441*'Mortgage Calculator'!$D$8/12,2))</f>
        <v>0</v>
      </c>
      <c r="J1441" s="32">
        <f>IF(B1441="","",F1441+H1441-I1441)</f>
        <v>0</v>
      </c>
      <c r="K1441" s="34">
        <f>IF(B1441="","",ROUND(E1441-J1441,2))</f>
        <v>0</v>
      </c>
      <c r="L1441" s="35">
        <f>IF(B1441="","",L1440+I1441)</f>
        <v>0</v>
      </c>
      <c r="M1441" s="32">
        <f>IF(B1441="","",IF(AND('Mortgage Calculator'!$D$21/'Mortgage Calculator'!$D$6&gt;0.8,E1441/'Mortgage Calculator'!$D$6&gt;0.78),ROUND('Mortgage Calculator'!$D$21*'Mortgage Calculator'!$D$15/12,2),0))</f>
        <v>0</v>
      </c>
      <c r="N1441" s="36">
        <f>IF(B1441="","",1-K1441/'Mortgage Calculator'!$D$6)</f>
        <v>0</v>
      </c>
    </row>
    <row r="1442" spans="2:14">
      <c r="B1442" s="30">
        <f>IF(B1441="","",IF(K1441&gt;0.005,B1441+1,""))</f>
        <v>0</v>
      </c>
      <c r="C1442" s="31">
        <f>IF(B1442="","",EDATE('Mortgage Calculator'!$D$10,B1442-1))</f>
        <v>0</v>
      </c>
      <c r="D1442" s="30">
        <f>IF(B1442="","",INT((B1442-1)/12)+1)</f>
        <v>0</v>
      </c>
      <c r="E1442" s="32">
        <f>IF(B1442="","",K1441)</f>
        <v>0</v>
      </c>
      <c r="F1442" s="32">
        <f>IF(B1442="","",IF(B1442&gt;='Mortgage Calculator'!$D$22,E1442+I1442,MIN('Mortgage Calculator'!$D$23,E1442+I1442)))</f>
        <v>0</v>
      </c>
      <c r="G1442" s="33"/>
      <c r="H1442" s="32">
        <f>IF(B1442="","",MAX(0,MIN('Mortgage Calculator'!$D$17+N(G1442),E1442+I1442-F1442)))</f>
        <v>0</v>
      </c>
      <c r="I1442" s="32">
        <f>IF(B1442="","",ROUND(E1442*'Mortgage Calculator'!$D$8/12,2))</f>
        <v>0</v>
      </c>
      <c r="J1442" s="32">
        <f>IF(B1442="","",F1442+H1442-I1442)</f>
        <v>0</v>
      </c>
      <c r="K1442" s="34">
        <f>IF(B1442="","",ROUND(E1442-J1442,2))</f>
        <v>0</v>
      </c>
      <c r="L1442" s="35">
        <f>IF(B1442="","",L1441+I1442)</f>
        <v>0</v>
      </c>
      <c r="M1442" s="32">
        <f>IF(B1442="","",IF(AND('Mortgage Calculator'!$D$21/'Mortgage Calculator'!$D$6&gt;0.8,E1442/'Mortgage Calculator'!$D$6&gt;0.78),ROUND('Mortgage Calculator'!$D$21*'Mortgage Calculator'!$D$15/12,2),0))</f>
        <v>0</v>
      </c>
      <c r="N1442" s="36">
        <f>IF(B1442="","",1-K1442/'Mortgage Calculator'!$D$6)</f>
        <v>0</v>
      </c>
    </row>
    <row r="1443" spans="2:14">
      <c r="B1443" s="30">
        <f>IF(B1442="","",IF(K1442&gt;0.005,B1442+1,""))</f>
        <v>0</v>
      </c>
      <c r="C1443" s="31">
        <f>IF(B1443="","",EDATE('Mortgage Calculator'!$D$10,B1443-1))</f>
        <v>0</v>
      </c>
      <c r="D1443" s="30">
        <f>IF(B1443="","",INT((B1443-1)/12)+1)</f>
        <v>0</v>
      </c>
      <c r="E1443" s="32">
        <f>IF(B1443="","",K1442)</f>
        <v>0</v>
      </c>
      <c r="F1443" s="32">
        <f>IF(B1443="","",IF(B1443&gt;='Mortgage Calculator'!$D$22,E1443+I1443,MIN('Mortgage Calculator'!$D$23,E1443+I1443)))</f>
        <v>0</v>
      </c>
      <c r="G1443" s="33"/>
      <c r="H1443" s="32">
        <f>IF(B1443="","",MAX(0,MIN('Mortgage Calculator'!$D$17+N(G1443),E1443+I1443-F1443)))</f>
        <v>0</v>
      </c>
      <c r="I1443" s="32">
        <f>IF(B1443="","",ROUND(E1443*'Mortgage Calculator'!$D$8/12,2))</f>
        <v>0</v>
      </c>
      <c r="J1443" s="32">
        <f>IF(B1443="","",F1443+H1443-I1443)</f>
        <v>0</v>
      </c>
      <c r="K1443" s="34">
        <f>IF(B1443="","",ROUND(E1443-J1443,2))</f>
        <v>0</v>
      </c>
      <c r="L1443" s="35">
        <f>IF(B1443="","",L1442+I1443)</f>
        <v>0</v>
      </c>
      <c r="M1443" s="32">
        <f>IF(B1443="","",IF(AND('Mortgage Calculator'!$D$21/'Mortgage Calculator'!$D$6&gt;0.8,E1443/'Mortgage Calculator'!$D$6&gt;0.78),ROUND('Mortgage Calculator'!$D$21*'Mortgage Calculator'!$D$15/12,2),0))</f>
        <v>0</v>
      </c>
      <c r="N1443" s="36">
        <f>IF(B1443="","",1-K1443/'Mortgage Calculator'!$D$6)</f>
        <v>0</v>
      </c>
    </row>
    <row r="1444" spans="2:14">
      <c r="B1444" s="30">
        <f>IF(B1443="","",IF(K1443&gt;0.005,B1443+1,""))</f>
        <v>0</v>
      </c>
      <c r="C1444" s="31">
        <f>IF(B1444="","",EDATE('Mortgage Calculator'!$D$10,B1444-1))</f>
        <v>0</v>
      </c>
      <c r="D1444" s="30">
        <f>IF(B1444="","",INT((B1444-1)/12)+1)</f>
        <v>0</v>
      </c>
      <c r="E1444" s="32">
        <f>IF(B1444="","",K1443)</f>
        <v>0</v>
      </c>
      <c r="F1444" s="32">
        <f>IF(B1444="","",IF(B1444&gt;='Mortgage Calculator'!$D$22,E1444+I1444,MIN('Mortgage Calculator'!$D$23,E1444+I1444)))</f>
        <v>0</v>
      </c>
      <c r="G1444" s="33"/>
      <c r="H1444" s="32">
        <f>IF(B1444="","",MAX(0,MIN('Mortgage Calculator'!$D$17+N(G1444),E1444+I1444-F1444)))</f>
        <v>0</v>
      </c>
      <c r="I1444" s="32">
        <f>IF(B1444="","",ROUND(E1444*'Mortgage Calculator'!$D$8/12,2))</f>
        <v>0</v>
      </c>
      <c r="J1444" s="32">
        <f>IF(B1444="","",F1444+H1444-I1444)</f>
        <v>0</v>
      </c>
      <c r="K1444" s="34">
        <f>IF(B1444="","",ROUND(E1444-J1444,2))</f>
        <v>0</v>
      </c>
      <c r="L1444" s="35">
        <f>IF(B1444="","",L1443+I1444)</f>
        <v>0</v>
      </c>
      <c r="M1444" s="32">
        <f>IF(B1444="","",IF(AND('Mortgage Calculator'!$D$21/'Mortgage Calculator'!$D$6&gt;0.8,E1444/'Mortgage Calculator'!$D$6&gt;0.78),ROUND('Mortgage Calculator'!$D$21*'Mortgage Calculator'!$D$15/12,2),0))</f>
        <v>0</v>
      </c>
      <c r="N1444" s="36">
        <f>IF(B1444="","",1-K1444/'Mortgage Calculator'!$D$6)</f>
        <v>0</v>
      </c>
    </row>
    <row r="1445" spans="2:14">
      <c r="B1445" s="30">
        <f>IF(B1444="","",IF(K1444&gt;0.005,B1444+1,""))</f>
        <v>0</v>
      </c>
      <c r="C1445" s="31">
        <f>IF(B1445="","",EDATE('Mortgage Calculator'!$D$10,B1445-1))</f>
        <v>0</v>
      </c>
      <c r="D1445" s="30">
        <f>IF(B1445="","",INT((B1445-1)/12)+1)</f>
        <v>0</v>
      </c>
      <c r="E1445" s="32">
        <f>IF(B1445="","",K1444)</f>
        <v>0</v>
      </c>
      <c r="F1445" s="32">
        <f>IF(B1445="","",IF(B1445&gt;='Mortgage Calculator'!$D$22,E1445+I1445,MIN('Mortgage Calculator'!$D$23,E1445+I1445)))</f>
        <v>0</v>
      </c>
      <c r="G1445" s="33"/>
      <c r="H1445" s="32">
        <f>IF(B1445="","",MAX(0,MIN('Mortgage Calculator'!$D$17+N(G1445),E1445+I1445-F1445)))</f>
        <v>0</v>
      </c>
      <c r="I1445" s="32">
        <f>IF(B1445="","",ROUND(E1445*'Mortgage Calculator'!$D$8/12,2))</f>
        <v>0</v>
      </c>
      <c r="J1445" s="32">
        <f>IF(B1445="","",F1445+H1445-I1445)</f>
        <v>0</v>
      </c>
      <c r="K1445" s="34">
        <f>IF(B1445="","",ROUND(E1445-J1445,2))</f>
        <v>0</v>
      </c>
      <c r="L1445" s="35">
        <f>IF(B1445="","",L1444+I1445)</f>
        <v>0</v>
      </c>
      <c r="M1445" s="32">
        <f>IF(B1445="","",IF(AND('Mortgage Calculator'!$D$21/'Mortgage Calculator'!$D$6&gt;0.8,E1445/'Mortgage Calculator'!$D$6&gt;0.78),ROUND('Mortgage Calculator'!$D$21*'Mortgage Calculator'!$D$15/12,2),0))</f>
        <v>0</v>
      </c>
      <c r="N1445" s="36">
        <f>IF(B1445="","",1-K1445/'Mortgage Calculator'!$D$6)</f>
        <v>0</v>
      </c>
    </row>
    <row r="1446" spans="2:14">
      <c r="B1446" s="30">
        <f>IF(B1445="","",IF(K1445&gt;0.005,B1445+1,""))</f>
        <v>0</v>
      </c>
      <c r="C1446" s="31">
        <f>IF(B1446="","",EDATE('Mortgage Calculator'!$D$10,B1446-1))</f>
        <v>0</v>
      </c>
      <c r="D1446" s="30">
        <f>IF(B1446="","",INT((B1446-1)/12)+1)</f>
        <v>0</v>
      </c>
      <c r="E1446" s="32">
        <f>IF(B1446="","",K1445)</f>
        <v>0</v>
      </c>
      <c r="F1446" s="32">
        <f>IF(B1446="","",IF(B1446&gt;='Mortgage Calculator'!$D$22,E1446+I1446,MIN('Mortgage Calculator'!$D$23,E1446+I1446)))</f>
        <v>0</v>
      </c>
      <c r="G1446" s="33"/>
      <c r="H1446" s="32">
        <f>IF(B1446="","",MAX(0,MIN('Mortgage Calculator'!$D$17+N(G1446),E1446+I1446-F1446)))</f>
        <v>0</v>
      </c>
      <c r="I1446" s="32">
        <f>IF(B1446="","",ROUND(E1446*'Mortgage Calculator'!$D$8/12,2))</f>
        <v>0</v>
      </c>
      <c r="J1446" s="32">
        <f>IF(B1446="","",F1446+H1446-I1446)</f>
        <v>0</v>
      </c>
      <c r="K1446" s="34">
        <f>IF(B1446="","",ROUND(E1446-J1446,2))</f>
        <v>0</v>
      </c>
      <c r="L1446" s="35">
        <f>IF(B1446="","",L1445+I1446)</f>
        <v>0</v>
      </c>
      <c r="M1446" s="32">
        <f>IF(B1446="","",IF(AND('Mortgage Calculator'!$D$21/'Mortgage Calculator'!$D$6&gt;0.8,E1446/'Mortgage Calculator'!$D$6&gt;0.78),ROUND('Mortgage Calculator'!$D$21*'Mortgage Calculator'!$D$15/12,2),0))</f>
        <v>0</v>
      </c>
      <c r="N1446" s="36">
        <f>IF(B1446="","",1-K1446/'Mortgage Calculator'!$D$6)</f>
        <v>0</v>
      </c>
    </row>
    <row r="1447" spans="2:14">
      <c r="B1447" s="30">
        <f>IF(B1446="","",IF(K1446&gt;0.005,B1446+1,""))</f>
        <v>0</v>
      </c>
      <c r="C1447" s="31">
        <f>IF(B1447="","",EDATE('Mortgage Calculator'!$D$10,B1447-1))</f>
        <v>0</v>
      </c>
      <c r="D1447" s="30">
        <f>IF(B1447="","",INT((B1447-1)/12)+1)</f>
        <v>0</v>
      </c>
      <c r="E1447" s="32">
        <f>IF(B1447="","",K1446)</f>
        <v>0</v>
      </c>
      <c r="F1447" s="32">
        <f>IF(B1447="","",IF(B1447&gt;='Mortgage Calculator'!$D$22,E1447+I1447,MIN('Mortgage Calculator'!$D$23,E1447+I1447)))</f>
        <v>0</v>
      </c>
      <c r="G1447" s="33"/>
      <c r="H1447" s="32">
        <f>IF(B1447="","",MAX(0,MIN('Mortgage Calculator'!$D$17+N(G1447),E1447+I1447-F1447)))</f>
        <v>0</v>
      </c>
      <c r="I1447" s="32">
        <f>IF(B1447="","",ROUND(E1447*'Mortgage Calculator'!$D$8/12,2))</f>
        <v>0</v>
      </c>
      <c r="J1447" s="32">
        <f>IF(B1447="","",F1447+H1447-I1447)</f>
        <v>0</v>
      </c>
      <c r="K1447" s="34">
        <f>IF(B1447="","",ROUND(E1447-J1447,2))</f>
        <v>0</v>
      </c>
      <c r="L1447" s="35">
        <f>IF(B1447="","",L1446+I1447)</f>
        <v>0</v>
      </c>
      <c r="M1447" s="32">
        <f>IF(B1447="","",IF(AND('Mortgage Calculator'!$D$21/'Mortgage Calculator'!$D$6&gt;0.8,E1447/'Mortgage Calculator'!$D$6&gt;0.78),ROUND('Mortgage Calculator'!$D$21*'Mortgage Calculator'!$D$15/12,2),0))</f>
        <v>0</v>
      </c>
      <c r="N1447" s="36">
        <f>IF(B1447="","",1-K1447/'Mortgage Calculator'!$D$6)</f>
        <v>0</v>
      </c>
    </row>
    <row r="1448" spans="2:14">
      <c r="B1448" s="30">
        <f>IF(B1447="","",IF(K1447&gt;0.005,B1447+1,""))</f>
        <v>0</v>
      </c>
      <c r="C1448" s="31">
        <f>IF(B1448="","",EDATE('Mortgage Calculator'!$D$10,B1448-1))</f>
        <v>0</v>
      </c>
      <c r="D1448" s="30">
        <f>IF(B1448="","",INT((B1448-1)/12)+1)</f>
        <v>0</v>
      </c>
      <c r="E1448" s="32">
        <f>IF(B1448="","",K1447)</f>
        <v>0</v>
      </c>
      <c r="F1448" s="32">
        <f>IF(B1448="","",IF(B1448&gt;='Mortgage Calculator'!$D$22,E1448+I1448,MIN('Mortgage Calculator'!$D$23,E1448+I1448)))</f>
        <v>0</v>
      </c>
      <c r="G1448" s="33"/>
      <c r="H1448" s="32">
        <f>IF(B1448="","",MAX(0,MIN('Mortgage Calculator'!$D$17+N(G1448),E1448+I1448-F1448)))</f>
        <v>0</v>
      </c>
      <c r="I1448" s="32">
        <f>IF(B1448="","",ROUND(E1448*'Mortgage Calculator'!$D$8/12,2))</f>
        <v>0</v>
      </c>
      <c r="J1448" s="32">
        <f>IF(B1448="","",F1448+H1448-I1448)</f>
        <v>0</v>
      </c>
      <c r="K1448" s="34">
        <f>IF(B1448="","",ROUND(E1448-J1448,2))</f>
        <v>0</v>
      </c>
      <c r="L1448" s="35">
        <f>IF(B1448="","",L1447+I1448)</f>
        <v>0</v>
      </c>
      <c r="M1448" s="32">
        <f>IF(B1448="","",IF(AND('Mortgage Calculator'!$D$21/'Mortgage Calculator'!$D$6&gt;0.8,E1448/'Mortgage Calculator'!$D$6&gt;0.78),ROUND('Mortgage Calculator'!$D$21*'Mortgage Calculator'!$D$15/12,2),0))</f>
        <v>0</v>
      </c>
      <c r="N1448" s="36">
        <f>IF(B1448="","",1-K1448/'Mortgage Calculator'!$D$6)</f>
        <v>0</v>
      </c>
    </row>
    <row r="1449" spans="2:14">
      <c r="B1449" s="30">
        <f>IF(B1448="","",IF(K1448&gt;0.005,B1448+1,""))</f>
        <v>0</v>
      </c>
      <c r="C1449" s="31">
        <f>IF(B1449="","",EDATE('Mortgage Calculator'!$D$10,B1449-1))</f>
        <v>0</v>
      </c>
      <c r="D1449" s="30">
        <f>IF(B1449="","",INT((B1449-1)/12)+1)</f>
        <v>0</v>
      </c>
      <c r="E1449" s="32">
        <f>IF(B1449="","",K1448)</f>
        <v>0</v>
      </c>
      <c r="F1449" s="32">
        <f>IF(B1449="","",IF(B1449&gt;='Mortgage Calculator'!$D$22,E1449+I1449,MIN('Mortgage Calculator'!$D$23,E1449+I1449)))</f>
        <v>0</v>
      </c>
      <c r="G1449" s="33"/>
      <c r="H1449" s="32">
        <f>IF(B1449="","",MAX(0,MIN('Mortgage Calculator'!$D$17+N(G1449),E1449+I1449-F1449)))</f>
        <v>0</v>
      </c>
      <c r="I1449" s="32">
        <f>IF(B1449="","",ROUND(E1449*'Mortgage Calculator'!$D$8/12,2))</f>
        <v>0</v>
      </c>
      <c r="J1449" s="32">
        <f>IF(B1449="","",F1449+H1449-I1449)</f>
        <v>0</v>
      </c>
      <c r="K1449" s="34">
        <f>IF(B1449="","",ROUND(E1449-J1449,2))</f>
        <v>0</v>
      </c>
      <c r="L1449" s="35">
        <f>IF(B1449="","",L1448+I1449)</f>
        <v>0</v>
      </c>
      <c r="M1449" s="32">
        <f>IF(B1449="","",IF(AND('Mortgage Calculator'!$D$21/'Mortgage Calculator'!$D$6&gt;0.8,E1449/'Mortgage Calculator'!$D$6&gt;0.78),ROUND('Mortgage Calculator'!$D$21*'Mortgage Calculator'!$D$15/12,2),0))</f>
        <v>0</v>
      </c>
      <c r="N1449" s="36">
        <f>IF(B1449="","",1-K1449/'Mortgage Calculator'!$D$6)</f>
        <v>0</v>
      </c>
    </row>
    <row r="1450" spans="2:14">
      <c r="B1450" s="30">
        <f>IF(B1449="","",IF(K1449&gt;0.005,B1449+1,""))</f>
        <v>0</v>
      </c>
      <c r="C1450" s="31">
        <f>IF(B1450="","",EDATE('Mortgage Calculator'!$D$10,B1450-1))</f>
        <v>0</v>
      </c>
      <c r="D1450" s="30">
        <f>IF(B1450="","",INT((B1450-1)/12)+1)</f>
        <v>0</v>
      </c>
      <c r="E1450" s="32">
        <f>IF(B1450="","",K1449)</f>
        <v>0</v>
      </c>
      <c r="F1450" s="32">
        <f>IF(B1450="","",IF(B1450&gt;='Mortgage Calculator'!$D$22,E1450+I1450,MIN('Mortgage Calculator'!$D$23,E1450+I1450)))</f>
        <v>0</v>
      </c>
      <c r="G1450" s="33"/>
      <c r="H1450" s="32">
        <f>IF(B1450="","",MAX(0,MIN('Mortgage Calculator'!$D$17+N(G1450),E1450+I1450-F1450)))</f>
        <v>0</v>
      </c>
      <c r="I1450" s="32">
        <f>IF(B1450="","",ROUND(E1450*'Mortgage Calculator'!$D$8/12,2))</f>
        <v>0</v>
      </c>
      <c r="J1450" s="32">
        <f>IF(B1450="","",F1450+H1450-I1450)</f>
        <v>0</v>
      </c>
      <c r="K1450" s="34">
        <f>IF(B1450="","",ROUND(E1450-J1450,2))</f>
        <v>0</v>
      </c>
      <c r="L1450" s="35">
        <f>IF(B1450="","",L1449+I1450)</f>
        <v>0</v>
      </c>
      <c r="M1450" s="32">
        <f>IF(B1450="","",IF(AND('Mortgage Calculator'!$D$21/'Mortgage Calculator'!$D$6&gt;0.8,E1450/'Mortgage Calculator'!$D$6&gt;0.78),ROUND('Mortgage Calculator'!$D$21*'Mortgage Calculator'!$D$15/12,2),0))</f>
        <v>0</v>
      </c>
      <c r="N1450" s="36">
        <f>IF(B1450="","",1-K1450/'Mortgage Calculator'!$D$6)</f>
        <v>0</v>
      </c>
    </row>
    <row r="1451" spans="2:14">
      <c r="B1451" s="30">
        <f>IF(B1450="","",IF(K1450&gt;0.005,B1450+1,""))</f>
        <v>0</v>
      </c>
      <c r="C1451" s="31">
        <f>IF(B1451="","",EDATE('Mortgage Calculator'!$D$10,B1451-1))</f>
        <v>0</v>
      </c>
      <c r="D1451" s="30">
        <f>IF(B1451="","",INT((B1451-1)/12)+1)</f>
        <v>0</v>
      </c>
      <c r="E1451" s="32">
        <f>IF(B1451="","",K1450)</f>
        <v>0</v>
      </c>
      <c r="F1451" s="32">
        <f>IF(B1451="","",IF(B1451&gt;='Mortgage Calculator'!$D$22,E1451+I1451,MIN('Mortgage Calculator'!$D$23,E1451+I1451)))</f>
        <v>0</v>
      </c>
      <c r="G1451" s="33"/>
      <c r="H1451" s="32">
        <f>IF(B1451="","",MAX(0,MIN('Mortgage Calculator'!$D$17+N(G1451),E1451+I1451-F1451)))</f>
        <v>0</v>
      </c>
      <c r="I1451" s="32">
        <f>IF(B1451="","",ROUND(E1451*'Mortgage Calculator'!$D$8/12,2))</f>
        <v>0</v>
      </c>
      <c r="J1451" s="32">
        <f>IF(B1451="","",F1451+H1451-I1451)</f>
        <v>0</v>
      </c>
      <c r="K1451" s="34">
        <f>IF(B1451="","",ROUND(E1451-J1451,2))</f>
        <v>0</v>
      </c>
      <c r="L1451" s="35">
        <f>IF(B1451="","",L1450+I1451)</f>
        <v>0</v>
      </c>
      <c r="M1451" s="32">
        <f>IF(B1451="","",IF(AND('Mortgage Calculator'!$D$21/'Mortgage Calculator'!$D$6&gt;0.8,E1451/'Mortgage Calculator'!$D$6&gt;0.78),ROUND('Mortgage Calculator'!$D$21*'Mortgage Calculator'!$D$15/12,2),0))</f>
        <v>0</v>
      </c>
      <c r="N1451" s="36">
        <f>IF(B1451="","",1-K1451/'Mortgage Calculator'!$D$6)</f>
        <v>0</v>
      </c>
    </row>
    <row r="1452" spans="2:14">
      <c r="B1452" s="30">
        <f>IF(B1451="","",IF(K1451&gt;0.005,B1451+1,""))</f>
        <v>0</v>
      </c>
      <c r="C1452" s="31">
        <f>IF(B1452="","",EDATE('Mortgage Calculator'!$D$10,B1452-1))</f>
        <v>0</v>
      </c>
      <c r="D1452" s="30">
        <f>IF(B1452="","",INT((B1452-1)/12)+1)</f>
        <v>0</v>
      </c>
      <c r="E1452" s="32">
        <f>IF(B1452="","",K1451)</f>
        <v>0</v>
      </c>
      <c r="F1452" s="32">
        <f>IF(B1452="","",IF(B1452&gt;='Mortgage Calculator'!$D$22,E1452+I1452,MIN('Mortgage Calculator'!$D$23,E1452+I1452)))</f>
        <v>0</v>
      </c>
      <c r="G1452" s="33"/>
      <c r="H1452" s="32">
        <f>IF(B1452="","",MAX(0,MIN('Mortgage Calculator'!$D$17+N(G1452),E1452+I1452-F1452)))</f>
        <v>0</v>
      </c>
      <c r="I1452" s="32">
        <f>IF(B1452="","",ROUND(E1452*'Mortgage Calculator'!$D$8/12,2))</f>
        <v>0</v>
      </c>
      <c r="J1452" s="32">
        <f>IF(B1452="","",F1452+H1452-I1452)</f>
        <v>0</v>
      </c>
      <c r="K1452" s="34">
        <f>IF(B1452="","",ROUND(E1452-J1452,2))</f>
        <v>0</v>
      </c>
      <c r="L1452" s="35">
        <f>IF(B1452="","",L1451+I1452)</f>
        <v>0</v>
      </c>
      <c r="M1452" s="32">
        <f>IF(B1452="","",IF(AND('Mortgage Calculator'!$D$21/'Mortgage Calculator'!$D$6&gt;0.8,E1452/'Mortgage Calculator'!$D$6&gt;0.78),ROUND('Mortgage Calculator'!$D$21*'Mortgage Calculator'!$D$15/12,2),0))</f>
        <v>0</v>
      </c>
      <c r="N1452" s="36">
        <f>IF(B1452="","",1-K1452/'Mortgage Calculator'!$D$6)</f>
        <v>0</v>
      </c>
    </row>
    <row r="1453" spans="2:14">
      <c r="B1453" s="30">
        <f>IF(B1452="","",IF(K1452&gt;0.005,B1452+1,""))</f>
        <v>0</v>
      </c>
      <c r="C1453" s="31">
        <f>IF(B1453="","",EDATE('Mortgage Calculator'!$D$10,B1453-1))</f>
        <v>0</v>
      </c>
      <c r="D1453" s="30">
        <f>IF(B1453="","",INT((B1453-1)/12)+1)</f>
        <v>0</v>
      </c>
      <c r="E1453" s="32">
        <f>IF(B1453="","",K1452)</f>
        <v>0</v>
      </c>
      <c r="F1453" s="32">
        <f>IF(B1453="","",IF(B1453&gt;='Mortgage Calculator'!$D$22,E1453+I1453,MIN('Mortgage Calculator'!$D$23,E1453+I1453)))</f>
        <v>0</v>
      </c>
      <c r="G1453" s="33"/>
      <c r="H1453" s="32">
        <f>IF(B1453="","",MAX(0,MIN('Mortgage Calculator'!$D$17+N(G1453),E1453+I1453-F1453)))</f>
        <v>0</v>
      </c>
      <c r="I1453" s="32">
        <f>IF(B1453="","",ROUND(E1453*'Mortgage Calculator'!$D$8/12,2))</f>
        <v>0</v>
      </c>
      <c r="J1453" s="32">
        <f>IF(B1453="","",F1453+H1453-I1453)</f>
        <v>0</v>
      </c>
      <c r="K1453" s="34">
        <f>IF(B1453="","",ROUND(E1453-J1453,2))</f>
        <v>0</v>
      </c>
      <c r="L1453" s="35">
        <f>IF(B1453="","",L1452+I1453)</f>
        <v>0</v>
      </c>
      <c r="M1453" s="32">
        <f>IF(B1453="","",IF(AND('Mortgage Calculator'!$D$21/'Mortgage Calculator'!$D$6&gt;0.8,E1453/'Mortgage Calculator'!$D$6&gt;0.78),ROUND('Mortgage Calculator'!$D$21*'Mortgage Calculator'!$D$15/12,2),0))</f>
        <v>0</v>
      </c>
      <c r="N1453" s="36">
        <f>IF(B1453="","",1-K1453/'Mortgage Calculator'!$D$6)</f>
        <v>0</v>
      </c>
    </row>
    <row r="1454" spans="2:14">
      <c r="B1454" s="30">
        <f>IF(B1453="","",IF(K1453&gt;0.005,B1453+1,""))</f>
        <v>0</v>
      </c>
      <c r="C1454" s="31">
        <f>IF(B1454="","",EDATE('Mortgage Calculator'!$D$10,B1454-1))</f>
        <v>0</v>
      </c>
      <c r="D1454" s="30">
        <f>IF(B1454="","",INT((B1454-1)/12)+1)</f>
        <v>0</v>
      </c>
      <c r="E1454" s="32">
        <f>IF(B1454="","",K1453)</f>
        <v>0</v>
      </c>
      <c r="F1454" s="32">
        <f>IF(B1454="","",IF(B1454&gt;='Mortgage Calculator'!$D$22,E1454+I1454,MIN('Mortgage Calculator'!$D$23,E1454+I1454)))</f>
        <v>0</v>
      </c>
      <c r="G1454" s="33"/>
      <c r="H1454" s="32">
        <f>IF(B1454="","",MAX(0,MIN('Mortgage Calculator'!$D$17+N(G1454),E1454+I1454-F1454)))</f>
        <v>0</v>
      </c>
      <c r="I1454" s="32">
        <f>IF(B1454="","",ROUND(E1454*'Mortgage Calculator'!$D$8/12,2))</f>
        <v>0</v>
      </c>
      <c r="J1454" s="32">
        <f>IF(B1454="","",F1454+H1454-I1454)</f>
        <v>0</v>
      </c>
      <c r="K1454" s="34">
        <f>IF(B1454="","",ROUND(E1454-J1454,2))</f>
        <v>0</v>
      </c>
      <c r="L1454" s="35">
        <f>IF(B1454="","",L1453+I1454)</f>
        <v>0</v>
      </c>
      <c r="M1454" s="32">
        <f>IF(B1454="","",IF(AND('Mortgage Calculator'!$D$21/'Mortgage Calculator'!$D$6&gt;0.8,E1454/'Mortgage Calculator'!$D$6&gt;0.78),ROUND('Mortgage Calculator'!$D$21*'Mortgage Calculator'!$D$15/12,2),0))</f>
        <v>0</v>
      </c>
      <c r="N1454" s="36">
        <f>IF(B1454="","",1-K1454/'Mortgage Calculator'!$D$6)</f>
        <v>0</v>
      </c>
    </row>
    <row r="1455" spans="2:14">
      <c r="B1455" s="30">
        <f>IF(B1454="","",IF(K1454&gt;0.005,B1454+1,""))</f>
        <v>0</v>
      </c>
      <c r="C1455" s="31">
        <f>IF(B1455="","",EDATE('Mortgage Calculator'!$D$10,B1455-1))</f>
        <v>0</v>
      </c>
      <c r="D1455" s="30">
        <f>IF(B1455="","",INT((B1455-1)/12)+1)</f>
        <v>0</v>
      </c>
      <c r="E1455" s="32">
        <f>IF(B1455="","",K1454)</f>
        <v>0</v>
      </c>
      <c r="F1455" s="32">
        <f>IF(B1455="","",IF(B1455&gt;='Mortgage Calculator'!$D$22,E1455+I1455,MIN('Mortgage Calculator'!$D$23,E1455+I1455)))</f>
        <v>0</v>
      </c>
      <c r="G1455" s="33"/>
      <c r="H1455" s="32">
        <f>IF(B1455="","",MAX(0,MIN('Mortgage Calculator'!$D$17+N(G1455),E1455+I1455-F1455)))</f>
        <v>0</v>
      </c>
      <c r="I1455" s="32">
        <f>IF(B1455="","",ROUND(E1455*'Mortgage Calculator'!$D$8/12,2))</f>
        <v>0</v>
      </c>
      <c r="J1455" s="32">
        <f>IF(B1455="","",F1455+H1455-I1455)</f>
        <v>0</v>
      </c>
      <c r="K1455" s="34">
        <f>IF(B1455="","",ROUND(E1455-J1455,2))</f>
        <v>0</v>
      </c>
      <c r="L1455" s="35">
        <f>IF(B1455="","",L1454+I1455)</f>
        <v>0</v>
      </c>
      <c r="M1455" s="32">
        <f>IF(B1455="","",IF(AND('Mortgage Calculator'!$D$21/'Mortgage Calculator'!$D$6&gt;0.8,E1455/'Mortgage Calculator'!$D$6&gt;0.78),ROUND('Mortgage Calculator'!$D$21*'Mortgage Calculator'!$D$15/12,2),0))</f>
        <v>0</v>
      </c>
      <c r="N1455" s="36">
        <f>IF(B1455="","",1-K1455/'Mortgage Calculator'!$D$6)</f>
        <v>0</v>
      </c>
    </row>
    <row r="1456" spans="2:14">
      <c r="B1456" s="30">
        <f>IF(B1455="","",IF(K1455&gt;0.005,B1455+1,""))</f>
        <v>0</v>
      </c>
      <c r="C1456" s="31">
        <f>IF(B1456="","",EDATE('Mortgage Calculator'!$D$10,B1456-1))</f>
        <v>0</v>
      </c>
      <c r="D1456" s="30">
        <f>IF(B1456="","",INT((B1456-1)/12)+1)</f>
        <v>0</v>
      </c>
      <c r="E1456" s="32">
        <f>IF(B1456="","",K1455)</f>
        <v>0</v>
      </c>
      <c r="F1456" s="32">
        <f>IF(B1456="","",IF(B1456&gt;='Mortgage Calculator'!$D$22,E1456+I1456,MIN('Mortgage Calculator'!$D$23,E1456+I1456)))</f>
        <v>0</v>
      </c>
      <c r="G1456" s="33"/>
      <c r="H1456" s="32">
        <f>IF(B1456="","",MAX(0,MIN('Mortgage Calculator'!$D$17+N(G1456),E1456+I1456-F1456)))</f>
        <v>0</v>
      </c>
      <c r="I1456" s="32">
        <f>IF(B1456="","",ROUND(E1456*'Mortgage Calculator'!$D$8/12,2))</f>
        <v>0</v>
      </c>
      <c r="J1456" s="32">
        <f>IF(B1456="","",F1456+H1456-I1456)</f>
        <v>0</v>
      </c>
      <c r="K1456" s="34">
        <f>IF(B1456="","",ROUND(E1456-J1456,2))</f>
        <v>0</v>
      </c>
      <c r="L1456" s="35">
        <f>IF(B1456="","",L1455+I1456)</f>
        <v>0</v>
      </c>
      <c r="M1456" s="32">
        <f>IF(B1456="","",IF(AND('Mortgage Calculator'!$D$21/'Mortgage Calculator'!$D$6&gt;0.8,E1456/'Mortgage Calculator'!$D$6&gt;0.78),ROUND('Mortgage Calculator'!$D$21*'Mortgage Calculator'!$D$15/12,2),0))</f>
        <v>0</v>
      </c>
      <c r="N1456" s="36">
        <f>IF(B1456="","",1-K1456/'Mortgage Calculator'!$D$6)</f>
        <v>0</v>
      </c>
    </row>
    <row r="1457" spans="2:14">
      <c r="B1457" s="30">
        <f>IF(B1456="","",IF(K1456&gt;0.005,B1456+1,""))</f>
        <v>0</v>
      </c>
      <c r="C1457" s="31">
        <f>IF(B1457="","",EDATE('Mortgage Calculator'!$D$10,B1457-1))</f>
        <v>0</v>
      </c>
      <c r="D1457" s="30">
        <f>IF(B1457="","",INT((B1457-1)/12)+1)</f>
        <v>0</v>
      </c>
      <c r="E1457" s="32">
        <f>IF(B1457="","",K1456)</f>
        <v>0</v>
      </c>
      <c r="F1457" s="32">
        <f>IF(B1457="","",IF(B1457&gt;='Mortgage Calculator'!$D$22,E1457+I1457,MIN('Mortgage Calculator'!$D$23,E1457+I1457)))</f>
        <v>0</v>
      </c>
      <c r="G1457" s="33"/>
      <c r="H1457" s="32">
        <f>IF(B1457="","",MAX(0,MIN('Mortgage Calculator'!$D$17+N(G1457),E1457+I1457-F1457)))</f>
        <v>0</v>
      </c>
      <c r="I1457" s="32">
        <f>IF(B1457="","",ROUND(E1457*'Mortgage Calculator'!$D$8/12,2))</f>
        <v>0</v>
      </c>
      <c r="J1457" s="32">
        <f>IF(B1457="","",F1457+H1457-I1457)</f>
        <v>0</v>
      </c>
      <c r="K1457" s="34">
        <f>IF(B1457="","",ROUND(E1457-J1457,2))</f>
        <v>0</v>
      </c>
      <c r="L1457" s="35">
        <f>IF(B1457="","",L1456+I1457)</f>
        <v>0</v>
      </c>
      <c r="M1457" s="32">
        <f>IF(B1457="","",IF(AND('Mortgage Calculator'!$D$21/'Mortgage Calculator'!$D$6&gt;0.8,E1457/'Mortgage Calculator'!$D$6&gt;0.78),ROUND('Mortgage Calculator'!$D$21*'Mortgage Calculator'!$D$15/12,2),0))</f>
        <v>0</v>
      </c>
      <c r="N1457" s="36">
        <f>IF(B1457="","",1-K1457/'Mortgage Calculator'!$D$6)</f>
        <v>0</v>
      </c>
    </row>
    <row r="1458" spans="2:14">
      <c r="B1458" s="30">
        <f>IF(B1457="","",IF(K1457&gt;0.005,B1457+1,""))</f>
        <v>0</v>
      </c>
      <c r="C1458" s="31">
        <f>IF(B1458="","",EDATE('Mortgage Calculator'!$D$10,B1458-1))</f>
        <v>0</v>
      </c>
      <c r="D1458" s="30">
        <f>IF(B1458="","",INT((B1458-1)/12)+1)</f>
        <v>0</v>
      </c>
      <c r="E1458" s="32">
        <f>IF(B1458="","",K1457)</f>
        <v>0</v>
      </c>
      <c r="F1458" s="32">
        <f>IF(B1458="","",IF(B1458&gt;='Mortgage Calculator'!$D$22,E1458+I1458,MIN('Mortgage Calculator'!$D$23,E1458+I1458)))</f>
        <v>0</v>
      </c>
      <c r="G1458" s="33"/>
      <c r="H1458" s="32">
        <f>IF(B1458="","",MAX(0,MIN('Mortgage Calculator'!$D$17+N(G1458),E1458+I1458-F1458)))</f>
        <v>0</v>
      </c>
      <c r="I1458" s="32">
        <f>IF(B1458="","",ROUND(E1458*'Mortgage Calculator'!$D$8/12,2))</f>
        <v>0</v>
      </c>
      <c r="J1458" s="32">
        <f>IF(B1458="","",F1458+H1458-I1458)</f>
        <v>0</v>
      </c>
      <c r="K1458" s="34">
        <f>IF(B1458="","",ROUND(E1458-J1458,2))</f>
        <v>0</v>
      </c>
      <c r="L1458" s="35">
        <f>IF(B1458="","",L1457+I1458)</f>
        <v>0</v>
      </c>
      <c r="M1458" s="32">
        <f>IF(B1458="","",IF(AND('Mortgage Calculator'!$D$21/'Mortgage Calculator'!$D$6&gt;0.8,E1458/'Mortgage Calculator'!$D$6&gt;0.78),ROUND('Mortgage Calculator'!$D$21*'Mortgage Calculator'!$D$15/12,2),0))</f>
        <v>0</v>
      </c>
      <c r="N1458" s="36">
        <f>IF(B1458="","",1-K1458/'Mortgage Calculator'!$D$6)</f>
        <v>0</v>
      </c>
    </row>
    <row r="1459" spans="2:14">
      <c r="B1459" s="30">
        <f>IF(B1458="","",IF(K1458&gt;0.005,B1458+1,""))</f>
        <v>0</v>
      </c>
      <c r="C1459" s="31">
        <f>IF(B1459="","",EDATE('Mortgage Calculator'!$D$10,B1459-1))</f>
        <v>0</v>
      </c>
      <c r="D1459" s="30">
        <f>IF(B1459="","",INT((B1459-1)/12)+1)</f>
        <v>0</v>
      </c>
      <c r="E1459" s="32">
        <f>IF(B1459="","",K1458)</f>
        <v>0</v>
      </c>
      <c r="F1459" s="32">
        <f>IF(B1459="","",IF(B1459&gt;='Mortgage Calculator'!$D$22,E1459+I1459,MIN('Mortgage Calculator'!$D$23,E1459+I1459)))</f>
        <v>0</v>
      </c>
      <c r="G1459" s="33"/>
      <c r="H1459" s="32">
        <f>IF(B1459="","",MAX(0,MIN('Mortgage Calculator'!$D$17+N(G1459),E1459+I1459-F1459)))</f>
        <v>0</v>
      </c>
      <c r="I1459" s="32">
        <f>IF(B1459="","",ROUND(E1459*'Mortgage Calculator'!$D$8/12,2))</f>
        <v>0</v>
      </c>
      <c r="J1459" s="32">
        <f>IF(B1459="","",F1459+H1459-I1459)</f>
        <v>0</v>
      </c>
      <c r="K1459" s="34">
        <f>IF(B1459="","",ROUND(E1459-J1459,2))</f>
        <v>0</v>
      </c>
      <c r="L1459" s="35">
        <f>IF(B1459="","",L1458+I1459)</f>
        <v>0</v>
      </c>
      <c r="M1459" s="32">
        <f>IF(B1459="","",IF(AND('Mortgage Calculator'!$D$21/'Mortgage Calculator'!$D$6&gt;0.8,E1459/'Mortgage Calculator'!$D$6&gt;0.78),ROUND('Mortgage Calculator'!$D$21*'Mortgage Calculator'!$D$15/12,2),0))</f>
        <v>0</v>
      </c>
      <c r="N1459" s="36">
        <f>IF(B1459="","",1-K1459/'Mortgage Calculator'!$D$6)</f>
        <v>0</v>
      </c>
    </row>
    <row r="1460" spans="2:14">
      <c r="B1460" s="30">
        <f>IF(B1459="","",IF(K1459&gt;0.005,B1459+1,""))</f>
        <v>0</v>
      </c>
      <c r="C1460" s="31">
        <f>IF(B1460="","",EDATE('Mortgage Calculator'!$D$10,B1460-1))</f>
        <v>0</v>
      </c>
      <c r="D1460" s="30">
        <f>IF(B1460="","",INT((B1460-1)/12)+1)</f>
        <v>0</v>
      </c>
      <c r="E1460" s="32">
        <f>IF(B1460="","",K1459)</f>
        <v>0</v>
      </c>
      <c r="F1460" s="32">
        <f>IF(B1460="","",IF(B1460&gt;='Mortgage Calculator'!$D$22,E1460+I1460,MIN('Mortgage Calculator'!$D$23,E1460+I1460)))</f>
        <v>0</v>
      </c>
      <c r="G1460" s="33"/>
      <c r="H1460" s="32">
        <f>IF(B1460="","",MAX(0,MIN('Mortgage Calculator'!$D$17+N(G1460),E1460+I1460-F1460)))</f>
        <v>0</v>
      </c>
      <c r="I1460" s="32">
        <f>IF(B1460="","",ROUND(E1460*'Mortgage Calculator'!$D$8/12,2))</f>
        <v>0</v>
      </c>
      <c r="J1460" s="32">
        <f>IF(B1460="","",F1460+H1460-I1460)</f>
        <v>0</v>
      </c>
      <c r="K1460" s="34">
        <f>IF(B1460="","",ROUND(E1460-J1460,2))</f>
        <v>0</v>
      </c>
      <c r="L1460" s="35">
        <f>IF(B1460="","",L1459+I1460)</f>
        <v>0</v>
      </c>
      <c r="M1460" s="32">
        <f>IF(B1460="","",IF(AND('Mortgage Calculator'!$D$21/'Mortgage Calculator'!$D$6&gt;0.8,E1460/'Mortgage Calculator'!$D$6&gt;0.78),ROUND('Mortgage Calculator'!$D$21*'Mortgage Calculator'!$D$15/12,2),0))</f>
        <v>0</v>
      </c>
      <c r="N1460" s="36">
        <f>IF(B1460="","",1-K1460/'Mortgage Calculator'!$D$6)</f>
        <v>0</v>
      </c>
    </row>
    <row r="1461" spans="2:14">
      <c r="B1461" s="30">
        <f>IF(B1460="","",IF(K1460&gt;0.005,B1460+1,""))</f>
        <v>0</v>
      </c>
      <c r="C1461" s="31">
        <f>IF(B1461="","",EDATE('Mortgage Calculator'!$D$10,B1461-1))</f>
        <v>0</v>
      </c>
      <c r="D1461" s="30">
        <f>IF(B1461="","",INT((B1461-1)/12)+1)</f>
        <v>0</v>
      </c>
      <c r="E1461" s="32">
        <f>IF(B1461="","",K1460)</f>
        <v>0</v>
      </c>
      <c r="F1461" s="32">
        <f>IF(B1461="","",IF(B1461&gt;='Mortgage Calculator'!$D$22,E1461+I1461,MIN('Mortgage Calculator'!$D$23,E1461+I1461)))</f>
        <v>0</v>
      </c>
      <c r="G1461" s="33"/>
      <c r="H1461" s="32">
        <f>IF(B1461="","",MAX(0,MIN('Mortgage Calculator'!$D$17+N(G1461),E1461+I1461-F1461)))</f>
        <v>0</v>
      </c>
      <c r="I1461" s="32">
        <f>IF(B1461="","",ROUND(E1461*'Mortgage Calculator'!$D$8/12,2))</f>
        <v>0</v>
      </c>
      <c r="J1461" s="32">
        <f>IF(B1461="","",F1461+H1461-I1461)</f>
        <v>0</v>
      </c>
      <c r="K1461" s="34">
        <f>IF(B1461="","",ROUND(E1461-J1461,2))</f>
        <v>0</v>
      </c>
      <c r="L1461" s="35">
        <f>IF(B1461="","",L1460+I1461)</f>
        <v>0</v>
      </c>
      <c r="M1461" s="32">
        <f>IF(B1461="","",IF(AND('Mortgage Calculator'!$D$21/'Mortgage Calculator'!$D$6&gt;0.8,E1461/'Mortgage Calculator'!$D$6&gt;0.78),ROUND('Mortgage Calculator'!$D$21*'Mortgage Calculator'!$D$15/12,2),0))</f>
        <v>0</v>
      </c>
      <c r="N1461" s="36">
        <f>IF(B1461="","",1-K1461/'Mortgage Calculator'!$D$6)</f>
        <v>0</v>
      </c>
    </row>
    <row r="1462" spans="2:14">
      <c r="B1462" s="30">
        <f>IF(B1461="","",IF(K1461&gt;0.005,B1461+1,""))</f>
        <v>0</v>
      </c>
      <c r="C1462" s="31">
        <f>IF(B1462="","",EDATE('Mortgage Calculator'!$D$10,B1462-1))</f>
        <v>0</v>
      </c>
      <c r="D1462" s="30">
        <f>IF(B1462="","",INT((B1462-1)/12)+1)</f>
        <v>0</v>
      </c>
      <c r="E1462" s="32">
        <f>IF(B1462="","",K1461)</f>
        <v>0</v>
      </c>
      <c r="F1462" s="32">
        <f>IF(B1462="","",IF(B1462&gt;='Mortgage Calculator'!$D$22,E1462+I1462,MIN('Mortgage Calculator'!$D$23,E1462+I1462)))</f>
        <v>0</v>
      </c>
      <c r="G1462" s="33"/>
      <c r="H1462" s="32">
        <f>IF(B1462="","",MAX(0,MIN('Mortgage Calculator'!$D$17+N(G1462),E1462+I1462-F1462)))</f>
        <v>0</v>
      </c>
      <c r="I1462" s="32">
        <f>IF(B1462="","",ROUND(E1462*'Mortgage Calculator'!$D$8/12,2))</f>
        <v>0</v>
      </c>
      <c r="J1462" s="32">
        <f>IF(B1462="","",F1462+H1462-I1462)</f>
        <v>0</v>
      </c>
      <c r="K1462" s="34">
        <f>IF(B1462="","",ROUND(E1462-J1462,2))</f>
        <v>0</v>
      </c>
      <c r="L1462" s="35">
        <f>IF(B1462="","",L1461+I1462)</f>
        <v>0</v>
      </c>
      <c r="M1462" s="32">
        <f>IF(B1462="","",IF(AND('Mortgage Calculator'!$D$21/'Mortgage Calculator'!$D$6&gt;0.8,E1462/'Mortgage Calculator'!$D$6&gt;0.78),ROUND('Mortgage Calculator'!$D$21*'Mortgage Calculator'!$D$15/12,2),0))</f>
        <v>0</v>
      </c>
      <c r="N1462" s="36">
        <f>IF(B1462="","",1-K1462/'Mortgage Calculator'!$D$6)</f>
        <v>0</v>
      </c>
    </row>
    <row r="1463" spans="2:14">
      <c r="B1463" s="30">
        <f>IF(B1462="","",IF(K1462&gt;0.005,B1462+1,""))</f>
        <v>0</v>
      </c>
      <c r="C1463" s="31">
        <f>IF(B1463="","",EDATE('Mortgage Calculator'!$D$10,B1463-1))</f>
        <v>0</v>
      </c>
      <c r="D1463" s="30">
        <f>IF(B1463="","",INT((B1463-1)/12)+1)</f>
        <v>0</v>
      </c>
      <c r="E1463" s="32">
        <f>IF(B1463="","",K1462)</f>
        <v>0</v>
      </c>
      <c r="F1463" s="32">
        <f>IF(B1463="","",IF(B1463&gt;='Mortgage Calculator'!$D$22,E1463+I1463,MIN('Mortgage Calculator'!$D$23,E1463+I1463)))</f>
        <v>0</v>
      </c>
      <c r="G1463" s="33"/>
      <c r="H1463" s="32">
        <f>IF(B1463="","",MAX(0,MIN('Mortgage Calculator'!$D$17+N(G1463),E1463+I1463-F1463)))</f>
        <v>0</v>
      </c>
      <c r="I1463" s="32">
        <f>IF(B1463="","",ROUND(E1463*'Mortgage Calculator'!$D$8/12,2))</f>
        <v>0</v>
      </c>
      <c r="J1463" s="32">
        <f>IF(B1463="","",F1463+H1463-I1463)</f>
        <v>0</v>
      </c>
      <c r="K1463" s="34">
        <f>IF(B1463="","",ROUND(E1463-J1463,2))</f>
        <v>0</v>
      </c>
      <c r="L1463" s="35">
        <f>IF(B1463="","",L1462+I1463)</f>
        <v>0</v>
      </c>
      <c r="M1463" s="32">
        <f>IF(B1463="","",IF(AND('Mortgage Calculator'!$D$21/'Mortgage Calculator'!$D$6&gt;0.8,E1463/'Mortgage Calculator'!$D$6&gt;0.78),ROUND('Mortgage Calculator'!$D$21*'Mortgage Calculator'!$D$15/12,2),0))</f>
        <v>0</v>
      </c>
      <c r="N1463" s="36">
        <f>IF(B1463="","",1-K1463/'Mortgage Calculator'!$D$6)</f>
        <v>0</v>
      </c>
    </row>
    <row r="1464" spans="2:14">
      <c r="B1464" s="30">
        <f>IF(B1463="","",IF(K1463&gt;0.005,B1463+1,""))</f>
        <v>0</v>
      </c>
      <c r="C1464" s="31">
        <f>IF(B1464="","",EDATE('Mortgage Calculator'!$D$10,B1464-1))</f>
        <v>0</v>
      </c>
      <c r="D1464" s="30">
        <f>IF(B1464="","",INT((B1464-1)/12)+1)</f>
        <v>0</v>
      </c>
      <c r="E1464" s="32">
        <f>IF(B1464="","",K1463)</f>
        <v>0</v>
      </c>
      <c r="F1464" s="32">
        <f>IF(B1464="","",IF(B1464&gt;='Mortgage Calculator'!$D$22,E1464+I1464,MIN('Mortgage Calculator'!$D$23,E1464+I1464)))</f>
        <v>0</v>
      </c>
      <c r="G1464" s="33"/>
      <c r="H1464" s="32">
        <f>IF(B1464="","",MAX(0,MIN('Mortgage Calculator'!$D$17+N(G1464),E1464+I1464-F1464)))</f>
        <v>0</v>
      </c>
      <c r="I1464" s="32">
        <f>IF(B1464="","",ROUND(E1464*'Mortgage Calculator'!$D$8/12,2))</f>
        <v>0</v>
      </c>
      <c r="J1464" s="32">
        <f>IF(B1464="","",F1464+H1464-I1464)</f>
        <v>0</v>
      </c>
      <c r="K1464" s="34">
        <f>IF(B1464="","",ROUND(E1464-J1464,2))</f>
        <v>0</v>
      </c>
      <c r="L1464" s="35">
        <f>IF(B1464="","",L1463+I1464)</f>
        <v>0</v>
      </c>
      <c r="M1464" s="32">
        <f>IF(B1464="","",IF(AND('Mortgage Calculator'!$D$21/'Mortgage Calculator'!$D$6&gt;0.8,E1464/'Mortgage Calculator'!$D$6&gt;0.78),ROUND('Mortgage Calculator'!$D$21*'Mortgage Calculator'!$D$15/12,2),0))</f>
        <v>0</v>
      </c>
      <c r="N1464" s="36">
        <f>IF(B1464="","",1-K1464/'Mortgage Calculator'!$D$6)</f>
        <v>0</v>
      </c>
    </row>
    <row r="1465" spans="2:14">
      <c r="B1465" s="30">
        <f>IF(B1464="","",IF(K1464&gt;0.005,B1464+1,""))</f>
        <v>0</v>
      </c>
      <c r="C1465" s="31">
        <f>IF(B1465="","",EDATE('Mortgage Calculator'!$D$10,B1465-1))</f>
        <v>0</v>
      </c>
      <c r="D1465" s="30">
        <f>IF(B1465="","",INT((B1465-1)/12)+1)</f>
        <v>0</v>
      </c>
      <c r="E1465" s="32">
        <f>IF(B1465="","",K1464)</f>
        <v>0</v>
      </c>
      <c r="F1465" s="32">
        <f>IF(B1465="","",IF(B1465&gt;='Mortgage Calculator'!$D$22,E1465+I1465,MIN('Mortgage Calculator'!$D$23,E1465+I1465)))</f>
        <v>0</v>
      </c>
      <c r="G1465" s="33"/>
      <c r="H1465" s="32">
        <f>IF(B1465="","",MAX(0,MIN('Mortgage Calculator'!$D$17+N(G1465),E1465+I1465-F1465)))</f>
        <v>0</v>
      </c>
      <c r="I1465" s="32">
        <f>IF(B1465="","",ROUND(E1465*'Mortgage Calculator'!$D$8/12,2))</f>
        <v>0</v>
      </c>
      <c r="J1465" s="32">
        <f>IF(B1465="","",F1465+H1465-I1465)</f>
        <v>0</v>
      </c>
      <c r="K1465" s="34">
        <f>IF(B1465="","",ROUND(E1465-J1465,2))</f>
        <v>0</v>
      </c>
      <c r="L1465" s="35">
        <f>IF(B1465="","",L1464+I1465)</f>
        <v>0</v>
      </c>
      <c r="M1465" s="32">
        <f>IF(B1465="","",IF(AND('Mortgage Calculator'!$D$21/'Mortgage Calculator'!$D$6&gt;0.8,E1465/'Mortgage Calculator'!$D$6&gt;0.78),ROUND('Mortgage Calculator'!$D$21*'Mortgage Calculator'!$D$15/12,2),0))</f>
        <v>0</v>
      </c>
      <c r="N1465" s="36">
        <f>IF(B1465="","",1-K1465/'Mortgage Calculator'!$D$6)</f>
        <v>0</v>
      </c>
    </row>
    <row r="1466" spans="2:14">
      <c r="B1466" s="30">
        <f>IF(B1465="","",IF(K1465&gt;0.005,B1465+1,""))</f>
        <v>0</v>
      </c>
      <c r="C1466" s="31">
        <f>IF(B1466="","",EDATE('Mortgage Calculator'!$D$10,B1466-1))</f>
        <v>0</v>
      </c>
      <c r="D1466" s="30">
        <f>IF(B1466="","",INT((B1466-1)/12)+1)</f>
        <v>0</v>
      </c>
      <c r="E1466" s="32">
        <f>IF(B1466="","",K1465)</f>
        <v>0</v>
      </c>
      <c r="F1466" s="32">
        <f>IF(B1466="","",IF(B1466&gt;='Mortgage Calculator'!$D$22,E1466+I1466,MIN('Mortgage Calculator'!$D$23,E1466+I1466)))</f>
        <v>0</v>
      </c>
      <c r="G1466" s="33"/>
      <c r="H1466" s="32">
        <f>IF(B1466="","",MAX(0,MIN('Mortgage Calculator'!$D$17+N(G1466),E1466+I1466-F1466)))</f>
        <v>0</v>
      </c>
      <c r="I1466" s="32">
        <f>IF(B1466="","",ROUND(E1466*'Mortgage Calculator'!$D$8/12,2))</f>
        <v>0</v>
      </c>
      <c r="J1466" s="32">
        <f>IF(B1466="","",F1466+H1466-I1466)</f>
        <v>0</v>
      </c>
      <c r="K1466" s="34">
        <f>IF(B1466="","",ROUND(E1466-J1466,2))</f>
        <v>0</v>
      </c>
      <c r="L1466" s="35">
        <f>IF(B1466="","",L1465+I1466)</f>
        <v>0</v>
      </c>
      <c r="M1466" s="32">
        <f>IF(B1466="","",IF(AND('Mortgage Calculator'!$D$21/'Mortgage Calculator'!$D$6&gt;0.8,E1466/'Mortgage Calculator'!$D$6&gt;0.78),ROUND('Mortgage Calculator'!$D$21*'Mortgage Calculator'!$D$15/12,2),0))</f>
        <v>0</v>
      </c>
      <c r="N1466" s="36">
        <f>IF(B1466="","",1-K1466/'Mortgage Calculator'!$D$6)</f>
        <v>0</v>
      </c>
    </row>
    <row r="1467" spans="2:14">
      <c r="B1467" s="30">
        <f>IF(B1466="","",IF(K1466&gt;0.005,B1466+1,""))</f>
        <v>0</v>
      </c>
      <c r="C1467" s="31">
        <f>IF(B1467="","",EDATE('Mortgage Calculator'!$D$10,B1467-1))</f>
        <v>0</v>
      </c>
      <c r="D1467" s="30">
        <f>IF(B1467="","",INT((B1467-1)/12)+1)</f>
        <v>0</v>
      </c>
      <c r="E1467" s="32">
        <f>IF(B1467="","",K1466)</f>
        <v>0</v>
      </c>
      <c r="F1467" s="32">
        <f>IF(B1467="","",IF(B1467&gt;='Mortgage Calculator'!$D$22,E1467+I1467,MIN('Mortgage Calculator'!$D$23,E1467+I1467)))</f>
        <v>0</v>
      </c>
      <c r="G1467" s="33"/>
      <c r="H1467" s="32">
        <f>IF(B1467="","",MAX(0,MIN('Mortgage Calculator'!$D$17+N(G1467),E1467+I1467-F1467)))</f>
        <v>0</v>
      </c>
      <c r="I1467" s="32">
        <f>IF(B1467="","",ROUND(E1467*'Mortgage Calculator'!$D$8/12,2))</f>
        <v>0</v>
      </c>
      <c r="J1467" s="32">
        <f>IF(B1467="","",F1467+H1467-I1467)</f>
        <v>0</v>
      </c>
      <c r="K1467" s="34">
        <f>IF(B1467="","",ROUND(E1467-J1467,2))</f>
        <v>0</v>
      </c>
      <c r="L1467" s="35">
        <f>IF(B1467="","",L1466+I1467)</f>
        <v>0</v>
      </c>
      <c r="M1467" s="32">
        <f>IF(B1467="","",IF(AND('Mortgage Calculator'!$D$21/'Mortgage Calculator'!$D$6&gt;0.8,E1467/'Mortgage Calculator'!$D$6&gt;0.78),ROUND('Mortgage Calculator'!$D$21*'Mortgage Calculator'!$D$15/12,2),0))</f>
        <v>0</v>
      </c>
      <c r="N1467" s="36">
        <f>IF(B1467="","",1-K1467/'Mortgage Calculator'!$D$6)</f>
        <v>0</v>
      </c>
    </row>
    <row r="1468" spans="2:14">
      <c r="B1468" s="30">
        <f>IF(B1467="","",IF(K1467&gt;0.005,B1467+1,""))</f>
        <v>0</v>
      </c>
      <c r="C1468" s="31">
        <f>IF(B1468="","",EDATE('Mortgage Calculator'!$D$10,B1468-1))</f>
        <v>0</v>
      </c>
      <c r="D1468" s="30">
        <f>IF(B1468="","",INT((B1468-1)/12)+1)</f>
        <v>0</v>
      </c>
      <c r="E1468" s="32">
        <f>IF(B1468="","",K1467)</f>
        <v>0</v>
      </c>
      <c r="F1468" s="32">
        <f>IF(B1468="","",IF(B1468&gt;='Mortgage Calculator'!$D$22,E1468+I1468,MIN('Mortgage Calculator'!$D$23,E1468+I1468)))</f>
        <v>0</v>
      </c>
      <c r="G1468" s="33"/>
      <c r="H1468" s="32">
        <f>IF(B1468="","",MAX(0,MIN('Mortgage Calculator'!$D$17+N(G1468),E1468+I1468-F1468)))</f>
        <v>0</v>
      </c>
      <c r="I1468" s="32">
        <f>IF(B1468="","",ROUND(E1468*'Mortgage Calculator'!$D$8/12,2))</f>
        <v>0</v>
      </c>
      <c r="J1468" s="32">
        <f>IF(B1468="","",F1468+H1468-I1468)</f>
        <v>0</v>
      </c>
      <c r="K1468" s="34">
        <f>IF(B1468="","",ROUND(E1468-J1468,2))</f>
        <v>0</v>
      </c>
      <c r="L1468" s="35">
        <f>IF(B1468="","",L1467+I1468)</f>
        <v>0</v>
      </c>
      <c r="M1468" s="32">
        <f>IF(B1468="","",IF(AND('Mortgage Calculator'!$D$21/'Mortgage Calculator'!$D$6&gt;0.8,E1468/'Mortgage Calculator'!$D$6&gt;0.78),ROUND('Mortgage Calculator'!$D$21*'Mortgage Calculator'!$D$15/12,2),0))</f>
        <v>0</v>
      </c>
      <c r="N1468" s="36">
        <f>IF(B1468="","",1-K1468/'Mortgage Calculator'!$D$6)</f>
        <v>0</v>
      </c>
    </row>
    <row r="1469" spans="2:14">
      <c r="B1469" s="30">
        <f>IF(B1468="","",IF(K1468&gt;0.005,B1468+1,""))</f>
        <v>0</v>
      </c>
      <c r="C1469" s="31">
        <f>IF(B1469="","",EDATE('Mortgage Calculator'!$D$10,B1469-1))</f>
        <v>0</v>
      </c>
      <c r="D1469" s="30">
        <f>IF(B1469="","",INT((B1469-1)/12)+1)</f>
        <v>0</v>
      </c>
      <c r="E1469" s="32">
        <f>IF(B1469="","",K1468)</f>
        <v>0</v>
      </c>
      <c r="F1469" s="32">
        <f>IF(B1469="","",IF(B1469&gt;='Mortgage Calculator'!$D$22,E1469+I1469,MIN('Mortgage Calculator'!$D$23,E1469+I1469)))</f>
        <v>0</v>
      </c>
      <c r="G1469" s="33"/>
      <c r="H1469" s="32">
        <f>IF(B1469="","",MAX(0,MIN('Mortgage Calculator'!$D$17+N(G1469),E1469+I1469-F1469)))</f>
        <v>0</v>
      </c>
      <c r="I1469" s="32">
        <f>IF(B1469="","",ROUND(E1469*'Mortgage Calculator'!$D$8/12,2))</f>
        <v>0</v>
      </c>
      <c r="J1469" s="32">
        <f>IF(B1469="","",F1469+H1469-I1469)</f>
        <v>0</v>
      </c>
      <c r="K1469" s="34">
        <f>IF(B1469="","",ROUND(E1469-J1469,2))</f>
        <v>0</v>
      </c>
      <c r="L1469" s="35">
        <f>IF(B1469="","",L1468+I1469)</f>
        <v>0</v>
      </c>
      <c r="M1469" s="32">
        <f>IF(B1469="","",IF(AND('Mortgage Calculator'!$D$21/'Mortgage Calculator'!$D$6&gt;0.8,E1469/'Mortgage Calculator'!$D$6&gt;0.78),ROUND('Mortgage Calculator'!$D$21*'Mortgage Calculator'!$D$15/12,2),0))</f>
        <v>0</v>
      </c>
      <c r="N1469" s="36">
        <f>IF(B1469="","",1-K1469/'Mortgage Calculator'!$D$6)</f>
        <v>0</v>
      </c>
    </row>
    <row r="1470" spans="2:14">
      <c r="B1470" s="30">
        <f>IF(B1469="","",IF(K1469&gt;0.005,B1469+1,""))</f>
        <v>0</v>
      </c>
      <c r="C1470" s="31">
        <f>IF(B1470="","",EDATE('Mortgage Calculator'!$D$10,B1470-1))</f>
        <v>0</v>
      </c>
      <c r="D1470" s="30">
        <f>IF(B1470="","",INT((B1470-1)/12)+1)</f>
        <v>0</v>
      </c>
      <c r="E1470" s="32">
        <f>IF(B1470="","",K1469)</f>
        <v>0</v>
      </c>
      <c r="F1470" s="32">
        <f>IF(B1470="","",IF(B1470&gt;='Mortgage Calculator'!$D$22,E1470+I1470,MIN('Mortgage Calculator'!$D$23,E1470+I1470)))</f>
        <v>0</v>
      </c>
      <c r="G1470" s="33"/>
      <c r="H1470" s="32">
        <f>IF(B1470="","",MAX(0,MIN('Mortgage Calculator'!$D$17+N(G1470),E1470+I1470-F1470)))</f>
        <v>0</v>
      </c>
      <c r="I1470" s="32">
        <f>IF(B1470="","",ROUND(E1470*'Mortgage Calculator'!$D$8/12,2))</f>
        <v>0</v>
      </c>
      <c r="J1470" s="32">
        <f>IF(B1470="","",F1470+H1470-I1470)</f>
        <v>0</v>
      </c>
      <c r="K1470" s="34">
        <f>IF(B1470="","",ROUND(E1470-J1470,2))</f>
        <v>0</v>
      </c>
      <c r="L1470" s="35">
        <f>IF(B1470="","",L1469+I1470)</f>
        <v>0</v>
      </c>
      <c r="M1470" s="32">
        <f>IF(B1470="","",IF(AND('Mortgage Calculator'!$D$21/'Mortgage Calculator'!$D$6&gt;0.8,E1470/'Mortgage Calculator'!$D$6&gt;0.78),ROUND('Mortgage Calculator'!$D$21*'Mortgage Calculator'!$D$15/12,2),0))</f>
        <v>0</v>
      </c>
      <c r="N1470" s="36">
        <f>IF(B1470="","",1-K1470/'Mortgage Calculator'!$D$6)</f>
        <v>0</v>
      </c>
    </row>
    <row r="1471" spans="2:14">
      <c r="B1471" s="30">
        <f>IF(B1470="","",IF(K1470&gt;0.005,B1470+1,""))</f>
        <v>0</v>
      </c>
      <c r="C1471" s="31">
        <f>IF(B1471="","",EDATE('Mortgage Calculator'!$D$10,B1471-1))</f>
        <v>0</v>
      </c>
      <c r="D1471" s="30">
        <f>IF(B1471="","",INT((B1471-1)/12)+1)</f>
        <v>0</v>
      </c>
      <c r="E1471" s="32">
        <f>IF(B1471="","",K1470)</f>
        <v>0</v>
      </c>
      <c r="F1471" s="32">
        <f>IF(B1471="","",IF(B1471&gt;='Mortgage Calculator'!$D$22,E1471+I1471,MIN('Mortgage Calculator'!$D$23,E1471+I1471)))</f>
        <v>0</v>
      </c>
      <c r="G1471" s="33"/>
      <c r="H1471" s="32">
        <f>IF(B1471="","",MAX(0,MIN('Mortgage Calculator'!$D$17+N(G1471),E1471+I1471-F1471)))</f>
        <v>0</v>
      </c>
      <c r="I1471" s="32">
        <f>IF(B1471="","",ROUND(E1471*'Mortgage Calculator'!$D$8/12,2))</f>
        <v>0</v>
      </c>
      <c r="J1471" s="32">
        <f>IF(B1471="","",F1471+H1471-I1471)</f>
        <v>0</v>
      </c>
      <c r="K1471" s="34">
        <f>IF(B1471="","",ROUND(E1471-J1471,2))</f>
        <v>0</v>
      </c>
      <c r="L1471" s="35">
        <f>IF(B1471="","",L1470+I1471)</f>
        <v>0</v>
      </c>
      <c r="M1471" s="32">
        <f>IF(B1471="","",IF(AND('Mortgage Calculator'!$D$21/'Mortgage Calculator'!$D$6&gt;0.8,E1471/'Mortgage Calculator'!$D$6&gt;0.78),ROUND('Mortgage Calculator'!$D$21*'Mortgage Calculator'!$D$15/12,2),0))</f>
        <v>0</v>
      </c>
      <c r="N1471" s="36">
        <f>IF(B1471="","",1-K1471/'Mortgage Calculator'!$D$6)</f>
        <v>0</v>
      </c>
    </row>
    <row r="1472" spans="2:14">
      <c r="B1472" s="30">
        <f>IF(B1471="","",IF(K1471&gt;0.005,B1471+1,""))</f>
        <v>0</v>
      </c>
      <c r="C1472" s="31">
        <f>IF(B1472="","",EDATE('Mortgage Calculator'!$D$10,B1472-1))</f>
        <v>0</v>
      </c>
      <c r="D1472" s="30">
        <f>IF(B1472="","",INT((B1472-1)/12)+1)</f>
        <v>0</v>
      </c>
      <c r="E1472" s="32">
        <f>IF(B1472="","",K1471)</f>
        <v>0</v>
      </c>
      <c r="F1472" s="32">
        <f>IF(B1472="","",IF(B1472&gt;='Mortgage Calculator'!$D$22,E1472+I1472,MIN('Mortgage Calculator'!$D$23,E1472+I1472)))</f>
        <v>0</v>
      </c>
      <c r="G1472" s="33"/>
      <c r="H1472" s="32">
        <f>IF(B1472="","",MAX(0,MIN('Mortgage Calculator'!$D$17+N(G1472),E1472+I1472-F1472)))</f>
        <v>0</v>
      </c>
      <c r="I1472" s="32">
        <f>IF(B1472="","",ROUND(E1472*'Mortgage Calculator'!$D$8/12,2))</f>
        <v>0</v>
      </c>
      <c r="J1472" s="32">
        <f>IF(B1472="","",F1472+H1472-I1472)</f>
        <v>0</v>
      </c>
      <c r="K1472" s="34">
        <f>IF(B1472="","",ROUND(E1472-J1472,2))</f>
        <v>0</v>
      </c>
      <c r="L1472" s="35">
        <f>IF(B1472="","",L1471+I1472)</f>
        <v>0</v>
      </c>
      <c r="M1472" s="32">
        <f>IF(B1472="","",IF(AND('Mortgage Calculator'!$D$21/'Mortgage Calculator'!$D$6&gt;0.8,E1472/'Mortgage Calculator'!$D$6&gt;0.78),ROUND('Mortgage Calculator'!$D$21*'Mortgage Calculator'!$D$15/12,2),0))</f>
        <v>0</v>
      </c>
      <c r="N1472" s="36">
        <f>IF(B1472="","",1-K1472/'Mortgage Calculator'!$D$6)</f>
        <v>0</v>
      </c>
    </row>
    <row r="1473" spans="2:14">
      <c r="B1473" s="30">
        <f>IF(B1472="","",IF(K1472&gt;0.005,B1472+1,""))</f>
        <v>0</v>
      </c>
      <c r="C1473" s="31">
        <f>IF(B1473="","",EDATE('Mortgage Calculator'!$D$10,B1473-1))</f>
        <v>0</v>
      </c>
      <c r="D1473" s="30">
        <f>IF(B1473="","",INT((B1473-1)/12)+1)</f>
        <v>0</v>
      </c>
      <c r="E1473" s="32">
        <f>IF(B1473="","",K1472)</f>
        <v>0</v>
      </c>
      <c r="F1473" s="32">
        <f>IF(B1473="","",IF(B1473&gt;='Mortgage Calculator'!$D$22,E1473+I1473,MIN('Mortgage Calculator'!$D$23,E1473+I1473)))</f>
        <v>0</v>
      </c>
      <c r="G1473" s="33"/>
      <c r="H1473" s="32">
        <f>IF(B1473="","",MAX(0,MIN('Mortgage Calculator'!$D$17+N(G1473),E1473+I1473-F1473)))</f>
        <v>0</v>
      </c>
      <c r="I1473" s="32">
        <f>IF(B1473="","",ROUND(E1473*'Mortgage Calculator'!$D$8/12,2))</f>
        <v>0</v>
      </c>
      <c r="J1473" s="32">
        <f>IF(B1473="","",F1473+H1473-I1473)</f>
        <v>0</v>
      </c>
      <c r="K1473" s="34">
        <f>IF(B1473="","",ROUND(E1473-J1473,2))</f>
        <v>0</v>
      </c>
      <c r="L1473" s="35">
        <f>IF(B1473="","",L1472+I1473)</f>
        <v>0</v>
      </c>
      <c r="M1473" s="32">
        <f>IF(B1473="","",IF(AND('Mortgage Calculator'!$D$21/'Mortgage Calculator'!$D$6&gt;0.8,E1473/'Mortgage Calculator'!$D$6&gt;0.78),ROUND('Mortgage Calculator'!$D$21*'Mortgage Calculator'!$D$15/12,2),0))</f>
        <v>0</v>
      </c>
      <c r="N1473" s="36">
        <f>IF(B1473="","",1-K1473/'Mortgage Calculator'!$D$6)</f>
        <v>0</v>
      </c>
    </row>
    <row r="1474" spans="2:14">
      <c r="B1474" s="30">
        <f>IF(B1473="","",IF(K1473&gt;0.005,B1473+1,""))</f>
        <v>0</v>
      </c>
      <c r="C1474" s="31">
        <f>IF(B1474="","",EDATE('Mortgage Calculator'!$D$10,B1474-1))</f>
        <v>0</v>
      </c>
      <c r="D1474" s="30">
        <f>IF(B1474="","",INT((B1474-1)/12)+1)</f>
        <v>0</v>
      </c>
      <c r="E1474" s="32">
        <f>IF(B1474="","",K1473)</f>
        <v>0</v>
      </c>
      <c r="F1474" s="32">
        <f>IF(B1474="","",IF(B1474&gt;='Mortgage Calculator'!$D$22,E1474+I1474,MIN('Mortgage Calculator'!$D$23,E1474+I1474)))</f>
        <v>0</v>
      </c>
      <c r="G1474" s="33"/>
      <c r="H1474" s="32">
        <f>IF(B1474="","",MAX(0,MIN('Mortgage Calculator'!$D$17+N(G1474),E1474+I1474-F1474)))</f>
        <v>0</v>
      </c>
      <c r="I1474" s="32">
        <f>IF(B1474="","",ROUND(E1474*'Mortgage Calculator'!$D$8/12,2))</f>
        <v>0</v>
      </c>
      <c r="J1474" s="32">
        <f>IF(B1474="","",F1474+H1474-I1474)</f>
        <v>0</v>
      </c>
      <c r="K1474" s="34">
        <f>IF(B1474="","",ROUND(E1474-J1474,2))</f>
        <v>0</v>
      </c>
      <c r="L1474" s="35">
        <f>IF(B1474="","",L1473+I1474)</f>
        <v>0</v>
      </c>
      <c r="M1474" s="32">
        <f>IF(B1474="","",IF(AND('Mortgage Calculator'!$D$21/'Mortgage Calculator'!$D$6&gt;0.8,E1474/'Mortgage Calculator'!$D$6&gt;0.78),ROUND('Mortgage Calculator'!$D$21*'Mortgage Calculator'!$D$15/12,2),0))</f>
        <v>0</v>
      </c>
      <c r="N1474" s="36">
        <f>IF(B1474="","",1-K1474/'Mortgage Calculator'!$D$6)</f>
        <v>0</v>
      </c>
    </row>
    <row r="1475" spans="2:14">
      <c r="B1475" s="30">
        <f>IF(B1474="","",IF(K1474&gt;0.005,B1474+1,""))</f>
        <v>0</v>
      </c>
      <c r="C1475" s="31">
        <f>IF(B1475="","",EDATE('Mortgage Calculator'!$D$10,B1475-1))</f>
        <v>0</v>
      </c>
      <c r="D1475" s="30">
        <f>IF(B1475="","",INT((B1475-1)/12)+1)</f>
        <v>0</v>
      </c>
      <c r="E1475" s="32">
        <f>IF(B1475="","",K1474)</f>
        <v>0</v>
      </c>
      <c r="F1475" s="32">
        <f>IF(B1475="","",IF(B1475&gt;='Mortgage Calculator'!$D$22,E1475+I1475,MIN('Mortgage Calculator'!$D$23,E1475+I1475)))</f>
        <v>0</v>
      </c>
      <c r="G1475" s="33"/>
      <c r="H1475" s="32">
        <f>IF(B1475="","",MAX(0,MIN('Mortgage Calculator'!$D$17+N(G1475),E1475+I1475-F1475)))</f>
        <v>0</v>
      </c>
      <c r="I1475" s="32">
        <f>IF(B1475="","",ROUND(E1475*'Mortgage Calculator'!$D$8/12,2))</f>
        <v>0</v>
      </c>
      <c r="J1475" s="32">
        <f>IF(B1475="","",F1475+H1475-I1475)</f>
        <v>0</v>
      </c>
      <c r="K1475" s="34">
        <f>IF(B1475="","",ROUND(E1475-J1475,2))</f>
        <v>0</v>
      </c>
      <c r="L1475" s="35">
        <f>IF(B1475="","",L1474+I1475)</f>
        <v>0</v>
      </c>
      <c r="M1475" s="32">
        <f>IF(B1475="","",IF(AND('Mortgage Calculator'!$D$21/'Mortgage Calculator'!$D$6&gt;0.8,E1475/'Mortgage Calculator'!$D$6&gt;0.78),ROUND('Mortgage Calculator'!$D$21*'Mortgage Calculator'!$D$15/12,2),0))</f>
        <v>0</v>
      </c>
      <c r="N1475" s="36">
        <f>IF(B1475="","",1-K1475/'Mortgage Calculator'!$D$6)</f>
        <v>0</v>
      </c>
    </row>
    <row r="1476" spans="2:14">
      <c r="B1476" s="30">
        <f>IF(B1475="","",IF(K1475&gt;0.005,B1475+1,""))</f>
        <v>0</v>
      </c>
      <c r="C1476" s="31">
        <f>IF(B1476="","",EDATE('Mortgage Calculator'!$D$10,B1476-1))</f>
        <v>0</v>
      </c>
      <c r="D1476" s="30">
        <f>IF(B1476="","",INT((B1476-1)/12)+1)</f>
        <v>0</v>
      </c>
      <c r="E1476" s="32">
        <f>IF(B1476="","",K1475)</f>
        <v>0</v>
      </c>
      <c r="F1476" s="32">
        <f>IF(B1476="","",IF(B1476&gt;='Mortgage Calculator'!$D$22,E1476+I1476,MIN('Mortgage Calculator'!$D$23,E1476+I1476)))</f>
        <v>0</v>
      </c>
      <c r="G1476" s="33"/>
      <c r="H1476" s="32">
        <f>IF(B1476="","",MAX(0,MIN('Mortgage Calculator'!$D$17+N(G1476),E1476+I1476-F1476)))</f>
        <v>0</v>
      </c>
      <c r="I1476" s="32">
        <f>IF(B1476="","",ROUND(E1476*'Mortgage Calculator'!$D$8/12,2))</f>
        <v>0</v>
      </c>
      <c r="J1476" s="32">
        <f>IF(B1476="","",F1476+H1476-I1476)</f>
        <v>0</v>
      </c>
      <c r="K1476" s="34">
        <f>IF(B1476="","",ROUND(E1476-J1476,2))</f>
        <v>0</v>
      </c>
      <c r="L1476" s="35">
        <f>IF(B1476="","",L1475+I1476)</f>
        <v>0</v>
      </c>
      <c r="M1476" s="32">
        <f>IF(B1476="","",IF(AND('Mortgage Calculator'!$D$21/'Mortgage Calculator'!$D$6&gt;0.8,E1476/'Mortgage Calculator'!$D$6&gt;0.78),ROUND('Mortgage Calculator'!$D$21*'Mortgage Calculator'!$D$15/12,2),0))</f>
        <v>0</v>
      </c>
      <c r="N1476" s="36">
        <f>IF(B1476="","",1-K1476/'Mortgage Calculator'!$D$6)</f>
        <v>0</v>
      </c>
    </row>
    <row r="1477" spans="2:14">
      <c r="B1477" s="30">
        <f>IF(B1476="","",IF(K1476&gt;0.005,B1476+1,""))</f>
        <v>0</v>
      </c>
      <c r="C1477" s="31">
        <f>IF(B1477="","",EDATE('Mortgage Calculator'!$D$10,B1477-1))</f>
        <v>0</v>
      </c>
      <c r="D1477" s="30">
        <f>IF(B1477="","",INT((B1477-1)/12)+1)</f>
        <v>0</v>
      </c>
      <c r="E1477" s="32">
        <f>IF(B1477="","",K1476)</f>
        <v>0</v>
      </c>
      <c r="F1477" s="32">
        <f>IF(B1477="","",IF(B1477&gt;='Mortgage Calculator'!$D$22,E1477+I1477,MIN('Mortgage Calculator'!$D$23,E1477+I1477)))</f>
        <v>0</v>
      </c>
      <c r="G1477" s="33"/>
      <c r="H1477" s="32">
        <f>IF(B1477="","",MAX(0,MIN('Mortgage Calculator'!$D$17+N(G1477),E1477+I1477-F1477)))</f>
        <v>0</v>
      </c>
      <c r="I1477" s="32">
        <f>IF(B1477="","",ROUND(E1477*'Mortgage Calculator'!$D$8/12,2))</f>
        <v>0</v>
      </c>
      <c r="J1477" s="32">
        <f>IF(B1477="","",F1477+H1477-I1477)</f>
        <v>0</v>
      </c>
      <c r="K1477" s="34">
        <f>IF(B1477="","",ROUND(E1477-J1477,2))</f>
        <v>0</v>
      </c>
      <c r="L1477" s="35">
        <f>IF(B1477="","",L1476+I1477)</f>
        <v>0</v>
      </c>
      <c r="M1477" s="32">
        <f>IF(B1477="","",IF(AND('Mortgage Calculator'!$D$21/'Mortgage Calculator'!$D$6&gt;0.8,E1477/'Mortgage Calculator'!$D$6&gt;0.78),ROUND('Mortgage Calculator'!$D$21*'Mortgage Calculator'!$D$15/12,2),0))</f>
        <v>0</v>
      </c>
      <c r="N1477" s="36">
        <f>IF(B1477="","",1-K1477/'Mortgage Calculator'!$D$6)</f>
        <v>0</v>
      </c>
    </row>
    <row r="1478" spans="2:14">
      <c r="B1478" s="30">
        <f>IF(B1477="","",IF(K1477&gt;0.005,B1477+1,""))</f>
        <v>0</v>
      </c>
      <c r="C1478" s="31">
        <f>IF(B1478="","",EDATE('Mortgage Calculator'!$D$10,B1478-1))</f>
        <v>0</v>
      </c>
      <c r="D1478" s="30">
        <f>IF(B1478="","",INT((B1478-1)/12)+1)</f>
        <v>0</v>
      </c>
      <c r="E1478" s="32">
        <f>IF(B1478="","",K1477)</f>
        <v>0</v>
      </c>
      <c r="F1478" s="32">
        <f>IF(B1478="","",IF(B1478&gt;='Mortgage Calculator'!$D$22,E1478+I1478,MIN('Mortgage Calculator'!$D$23,E1478+I1478)))</f>
        <v>0</v>
      </c>
      <c r="G1478" s="33"/>
      <c r="H1478" s="32">
        <f>IF(B1478="","",MAX(0,MIN('Mortgage Calculator'!$D$17+N(G1478),E1478+I1478-F1478)))</f>
        <v>0</v>
      </c>
      <c r="I1478" s="32">
        <f>IF(B1478="","",ROUND(E1478*'Mortgage Calculator'!$D$8/12,2))</f>
        <v>0</v>
      </c>
      <c r="J1478" s="32">
        <f>IF(B1478="","",F1478+H1478-I1478)</f>
        <v>0</v>
      </c>
      <c r="K1478" s="34">
        <f>IF(B1478="","",ROUND(E1478-J1478,2))</f>
        <v>0</v>
      </c>
      <c r="L1478" s="35">
        <f>IF(B1478="","",L1477+I1478)</f>
        <v>0</v>
      </c>
      <c r="M1478" s="32">
        <f>IF(B1478="","",IF(AND('Mortgage Calculator'!$D$21/'Mortgage Calculator'!$D$6&gt;0.8,E1478/'Mortgage Calculator'!$D$6&gt;0.78),ROUND('Mortgage Calculator'!$D$21*'Mortgage Calculator'!$D$15/12,2),0))</f>
        <v>0</v>
      </c>
      <c r="N1478" s="36">
        <f>IF(B1478="","",1-K1478/'Mortgage Calculator'!$D$6)</f>
        <v>0</v>
      </c>
    </row>
    <row r="1479" spans="2:14">
      <c r="B1479" s="30">
        <f>IF(B1478="","",IF(K1478&gt;0.005,B1478+1,""))</f>
        <v>0</v>
      </c>
      <c r="C1479" s="31">
        <f>IF(B1479="","",EDATE('Mortgage Calculator'!$D$10,B1479-1))</f>
        <v>0</v>
      </c>
      <c r="D1479" s="30">
        <f>IF(B1479="","",INT((B1479-1)/12)+1)</f>
        <v>0</v>
      </c>
      <c r="E1479" s="32">
        <f>IF(B1479="","",K1478)</f>
        <v>0</v>
      </c>
      <c r="F1479" s="32">
        <f>IF(B1479="","",IF(B1479&gt;='Mortgage Calculator'!$D$22,E1479+I1479,MIN('Mortgage Calculator'!$D$23,E1479+I1479)))</f>
        <v>0</v>
      </c>
      <c r="G1479" s="33"/>
      <c r="H1479" s="32">
        <f>IF(B1479="","",MAX(0,MIN('Mortgage Calculator'!$D$17+N(G1479),E1479+I1479-F1479)))</f>
        <v>0</v>
      </c>
      <c r="I1479" s="32">
        <f>IF(B1479="","",ROUND(E1479*'Mortgage Calculator'!$D$8/12,2))</f>
        <v>0</v>
      </c>
      <c r="J1479" s="32">
        <f>IF(B1479="","",F1479+H1479-I1479)</f>
        <v>0</v>
      </c>
      <c r="K1479" s="34">
        <f>IF(B1479="","",ROUND(E1479-J1479,2))</f>
        <v>0</v>
      </c>
      <c r="L1479" s="35">
        <f>IF(B1479="","",L1478+I1479)</f>
        <v>0</v>
      </c>
      <c r="M1479" s="32">
        <f>IF(B1479="","",IF(AND('Mortgage Calculator'!$D$21/'Mortgage Calculator'!$D$6&gt;0.8,E1479/'Mortgage Calculator'!$D$6&gt;0.78),ROUND('Mortgage Calculator'!$D$21*'Mortgage Calculator'!$D$15/12,2),0))</f>
        <v>0</v>
      </c>
      <c r="N1479" s="36">
        <f>IF(B1479="","",1-K1479/'Mortgage Calculator'!$D$6)</f>
        <v>0</v>
      </c>
    </row>
    <row r="1480" spans="2:14">
      <c r="B1480" s="30">
        <f>IF(B1479="","",IF(K1479&gt;0.005,B1479+1,""))</f>
        <v>0</v>
      </c>
      <c r="C1480" s="31">
        <f>IF(B1480="","",EDATE('Mortgage Calculator'!$D$10,B1480-1))</f>
        <v>0</v>
      </c>
      <c r="D1480" s="30">
        <f>IF(B1480="","",INT((B1480-1)/12)+1)</f>
        <v>0</v>
      </c>
      <c r="E1480" s="32">
        <f>IF(B1480="","",K1479)</f>
        <v>0</v>
      </c>
      <c r="F1480" s="32">
        <f>IF(B1480="","",IF(B1480&gt;='Mortgage Calculator'!$D$22,E1480+I1480,MIN('Mortgage Calculator'!$D$23,E1480+I1480)))</f>
        <v>0</v>
      </c>
      <c r="G1480" s="33"/>
      <c r="H1480" s="32">
        <f>IF(B1480="","",MAX(0,MIN('Mortgage Calculator'!$D$17+N(G1480),E1480+I1480-F1480)))</f>
        <v>0</v>
      </c>
      <c r="I1480" s="32">
        <f>IF(B1480="","",ROUND(E1480*'Mortgage Calculator'!$D$8/12,2))</f>
        <v>0</v>
      </c>
      <c r="J1480" s="32">
        <f>IF(B1480="","",F1480+H1480-I1480)</f>
        <v>0</v>
      </c>
      <c r="K1480" s="34">
        <f>IF(B1480="","",ROUND(E1480-J1480,2))</f>
        <v>0</v>
      </c>
      <c r="L1480" s="35">
        <f>IF(B1480="","",L1479+I1480)</f>
        <v>0</v>
      </c>
      <c r="M1480" s="32">
        <f>IF(B1480="","",IF(AND('Mortgage Calculator'!$D$21/'Mortgage Calculator'!$D$6&gt;0.8,E1480/'Mortgage Calculator'!$D$6&gt;0.78),ROUND('Mortgage Calculator'!$D$21*'Mortgage Calculator'!$D$15/12,2),0))</f>
        <v>0</v>
      </c>
      <c r="N1480" s="36">
        <f>IF(B1480="","",1-K1480/'Mortgage Calculator'!$D$6)</f>
        <v>0</v>
      </c>
    </row>
    <row r="1481" spans="2:14">
      <c r="B1481" s="30">
        <f>IF(B1480="","",IF(K1480&gt;0.005,B1480+1,""))</f>
        <v>0</v>
      </c>
      <c r="C1481" s="31">
        <f>IF(B1481="","",EDATE('Mortgage Calculator'!$D$10,B1481-1))</f>
        <v>0</v>
      </c>
      <c r="D1481" s="30">
        <f>IF(B1481="","",INT((B1481-1)/12)+1)</f>
        <v>0</v>
      </c>
      <c r="E1481" s="32">
        <f>IF(B1481="","",K1480)</f>
        <v>0</v>
      </c>
      <c r="F1481" s="32">
        <f>IF(B1481="","",IF(B1481&gt;='Mortgage Calculator'!$D$22,E1481+I1481,MIN('Mortgage Calculator'!$D$23,E1481+I1481)))</f>
        <v>0</v>
      </c>
      <c r="G1481" s="33"/>
      <c r="H1481" s="32">
        <f>IF(B1481="","",MAX(0,MIN('Mortgage Calculator'!$D$17+N(G1481),E1481+I1481-F1481)))</f>
        <v>0</v>
      </c>
      <c r="I1481" s="32">
        <f>IF(B1481="","",ROUND(E1481*'Mortgage Calculator'!$D$8/12,2))</f>
        <v>0</v>
      </c>
      <c r="J1481" s="32">
        <f>IF(B1481="","",F1481+H1481-I1481)</f>
        <v>0</v>
      </c>
      <c r="K1481" s="34">
        <f>IF(B1481="","",ROUND(E1481-J1481,2))</f>
        <v>0</v>
      </c>
      <c r="L1481" s="35">
        <f>IF(B1481="","",L1480+I1481)</f>
        <v>0</v>
      </c>
      <c r="M1481" s="32">
        <f>IF(B1481="","",IF(AND('Mortgage Calculator'!$D$21/'Mortgage Calculator'!$D$6&gt;0.8,E1481/'Mortgage Calculator'!$D$6&gt;0.78),ROUND('Mortgage Calculator'!$D$21*'Mortgage Calculator'!$D$15/12,2),0))</f>
        <v>0</v>
      </c>
      <c r="N1481" s="36">
        <f>IF(B1481="","",1-K1481/'Mortgage Calculator'!$D$6)</f>
        <v>0</v>
      </c>
    </row>
    <row r="1482" spans="2:14">
      <c r="B1482" s="30">
        <f>IF(B1481="","",IF(K1481&gt;0.005,B1481+1,""))</f>
        <v>0</v>
      </c>
      <c r="C1482" s="31">
        <f>IF(B1482="","",EDATE('Mortgage Calculator'!$D$10,B1482-1))</f>
        <v>0</v>
      </c>
      <c r="D1482" s="30">
        <f>IF(B1482="","",INT((B1482-1)/12)+1)</f>
        <v>0</v>
      </c>
      <c r="E1482" s="32">
        <f>IF(B1482="","",K1481)</f>
        <v>0</v>
      </c>
      <c r="F1482" s="32">
        <f>IF(B1482="","",IF(B1482&gt;='Mortgage Calculator'!$D$22,E1482+I1482,MIN('Mortgage Calculator'!$D$23,E1482+I1482)))</f>
        <v>0</v>
      </c>
      <c r="G1482" s="33"/>
      <c r="H1482" s="32">
        <f>IF(B1482="","",MAX(0,MIN('Mortgage Calculator'!$D$17+N(G1482),E1482+I1482-F1482)))</f>
        <v>0</v>
      </c>
      <c r="I1482" s="32">
        <f>IF(B1482="","",ROUND(E1482*'Mortgage Calculator'!$D$8/12,2))</f>
        <v>0</v>
      </c>
      <c r="J1482" s="32">
        <f>IF(B1482="","",F1482+H1482-I1482)</f>
        <v>0</v>
      </c>
      <c r="K1482" s="34">
        <f>IF(B1482="","",ROUND(E1482-J1482,2))</f>
        <v>0</v>
      </c>
      <c r="L1482" s="35">
        <f>IF(B1482="","",L1481+I1482)</f>
        <v>0</v>
      </c>
      <c r="M1482" s="32">
        <f>IF(B1482="","",IF(AND('Mortgage Calculator'!$D$21/'Mortgage Calculator'!$D$6&gt;0.8,E1482/'Mortgage Calculator'!$D$6&gt;0.78),ROUND('Mortgage Calculator'!$D$21*'Mortgage Calculator'!$D$15/12,2),0))</f>
        <v>0</v>
      </c>
      <c r="N1482" s="36">
        <f>IF(B1482="","",1-K1482/'Mortgage Calculator'!$D$6)</f>
        <v>0</v>
      </c>
    </row>
    <row r="1483" spans="2:14">
      <c r="B1483" s="30">
        <f>IF(B1482="","",IF(K1482&gt;0.005,B1482+1,""))</f>
        <v>0</v>
      </c>
      <c r="C1483" s="31">
        <f>IF(B1483="","",EDATE('Mortgage Calculator'!$D$10,B1483-1))</f>
        <v>0</v>
      </c>
      <c r="D1483" s="30">
        <f>IF(B1483="","",INT((B1483-1)/12)+1)</f>
        <v>0</v>
      </c>
      <c r="E1483" s="32">
        <f>IF(B1483="","",K1482)</f>
        <v>0</v>
      </c>
      <c r="F1483" s="32">
        <f>IF(B1483="","",IF(B1483&gt;='Mortgage Calculator'!$D$22,E1483+I1483,MIN('Mortgage Calculator'!$D$23,E1483+I1483)))</f>
        <v>0</v>
      </c>
      <c r="G1483" s="33"/>
      <c r="H1483" s="32">
        <f>IF(B1483="","",MAX(0,MIN('Mortgage Calculator'!$D$17+N(G1483),E1483+I1483-F1483)))</f>
        <v>0</v>
      </c>
      <c r="I1483" s="32">
        <f>IF(B1483="","",ROUND(E1483*'Mortgage Calculator'!$D$8/12,2))</f>
        <v>0</v>
      </c>
      <c r="J1483" s="32">
        <f>IF(B1483="","",F1483+H1483-I1483)</f>
        <v>0</v>
      </c>
      <c r="K1483" s="34">
        <f>IF(B1483="","",ROUND(E1483-J1483,2))</f>
        <v>0</v>
      </c>
      <c r="L1483" s="35">
        <f>IF(B1483="","",L1482+I1483)</f>
        <v>0</v>
      </c>
      <c r="M1483" s="32">
        <f>IF(B1483="","",IF(AND('Mortgage Calculator'!$D$21/'Mortgage Calculator'!$D$6&gt;0.8,E1483/'Mortgage Calculator'!$D$6&gt;0.78),ROUND('Mortgage Calculator'!$D$21*'Mortgage Calculator'!$D$15/12,2),0))</f>
        <v>0</v>
      </c>
      <c r="N1483" s="36">
        <f>IF(B1483="","",1-K1483/'Mortgage Calculator'!$D$6)</f>
        <v>0</v>
      </c>
    </row>
    <row r="1484" spans="2:14">
      <c r="B1484" s="30">
        <f>IF(B1483="","",IF(K1483&gt;0.005,B1483+1,""))</f>
        <v>0</v>
      </c>
      <c r="C1484" s="31">
        <f>IF(B1484="","",EDATE('Mortgage Calculator'!$D$10,B1484-1))</f>
        <v>0</v>
      </c>
      <c r="D1484" s="30">
        <f>IF(B1484="","",INT((B1484-1)/12)+1)</f>
        <v>0</v>
      </c>
      <c r="E1484" s="32">
        <f>IF(B1484="","",K1483)</f>
        <v>0</v>
      </c>
      <c r="F1484" s="32">
        <f>IF(B1484="","",IF(B1484&gt;='Mortgage Calculator'!$D$22,E1484+I1484,MIN('Mortgage Calculator'!$D$23,E1484+I1484)))</f>
        <v>0</v>
      </c>
      <c r="G1484" s="33"/>
      <c r="H1484" s="32">
        <f>IF(B1484="","",MAX(0,MIN('Mortgage Calculator'!$D$17+N(G1484),E1484+I1484-F1484)))</f>
        <v>0</v>
      </c>
      <c r="I1484" s="32">
        <f>IF(B1484="","",ROUND(E1484*'Mortgage Calculator'!$D$8/12,2))</f>
        <v>0</v>
      </c>
      <c r="J1484" s="32">
        <f>IF(B1484="","",F1484+H1484-I1484)</f>
        <v>0</v>
      </c>
      <c r="K1484" s="34">
        <f>IF(B1484="","",ROUND(E1484-J1484,2))</f>
        <v>0</v>
      </c>
      <c r="L1484" s="35">
        <f>IF(B1484="","",L1483+I1484)</f>
        <v>0</v>
      </c>
      <c r="M1484" s="32">
        <f>IF(B1484="","",IF(AND('Mortgage Calculator'!$D$21/'Mortgage Calculator'!$D$6&gt;0.8,E1484/'Mortgage Calculator'!$D$6&gt;0.78),ROUND('Mortgage Calculator'!$D$21*'Mortgage Calculator'!$D$15/12,2),0))</f>
        <v>0</v>
      </c>
      <c r="N1484" s="36">
        <f>IF(B1484="","",1-K1484/'Mortgage Calculator'!$D$6)</f>
        <v>0</v>
      </c>
    </row>
    <row r="1485" spans="2:14">
      <c r="B1485" s="30">
        <f>IF(B1484="","",IF(K1484&gt;0.005,B1484+1,""))</f>
        <v>0</v>
      </c>
      <c r="C1485" s="31">
        <f>IF(B1485="","",EDATE('Mortgage Calculator'!$D$10,B1485-1))</f>
        <v>0</v>
      </c>
      <c r="D1485" s="30">
        <f>IF(B1485="","",INT((B1485-1)/12)+1)</f>
        <v>0</v>
      </c>
      <c r="E1485" s="32">
        <f>IF(B1485="","",K1484)</f>
        <v>0</v>
      </c>
      <c r="F1485" s="32">
        <f>IF(B1485="","",IF(B1485&gt;='Mortgage Calculator'!$D$22,E1485+I1485,MIN('Mortgage Calculator'!$D$23,E1485+I1485)))</f>
        <v>0</v>
      </c>
      <c r="G1485" s="33"/>
      <c r="H1485" s="32">
        <f>IF(B1485="","",MAX(0,MIN('Mortgage Calculator'!$D$17+N(G1485),E1485+I1485-F1485)))</f>
        <v>0</v>
      </c>
      <c r="I1485" s="32">
        <f>IF(B1485="","",ROUND(E1485*'Mortgage Calculator'!$D$8/12,2))</f>
        <v>0</v>
      </c>
      <c r="J1485" s="32">
        <f>IF(B1485="","",F1485+H1485-I1485)</f>
        <v>0</v>
      </c>
      <c r="K1485" s="34">
        <f>IF(B1485="","",ROUND(E1485-J1485,2))</f>
        <v>0</v>
      </c>
      <c r="L1485" s="35">
        <f>IF(B1485="","",L1484+I1485)</f>
        <v>0</v>
      </c>
      <c r="M1485" s="32">
        <f>IF(B1485="","",IF(AND('Mortgage Calculator'!$D$21/'Mortgage Calculator'!$D$6&gt;0.8,E1485/'Mortgage Calculator'!$D$6&gt;0.78),ROUND('Mortgage Calculator'!$D$21*'Mortgage Calculator'!$D$15/12,2),0))</f>
        <v>0</v>
      </c>
      <c r="N1485" s="36">
        <f>IF(B1485="","",1-K1485/'Mortgage Calculator'!$D$6)</f>
        <v>0</v>
      </c>
    </row>
    <row r="1486" spans="2:14">
      <c r="B1486" s="30">
        <f>IF(B1485="","",IF(K1485&gt;0.005,B1485+1,""))</f>
        <v>0</v>
      </c>
      <c r="C1486" s="31">
        <f>IF(B1486="","",EDATE('Mortgage Calculator'!$D$10,B1486-1))</f>
        <v>0</v>
      </c>
      <c r="D1486" s="30">
        <f>IF(B1486="","",INT((B1486-1)/12)+1)</f>
        <v>0</v>
      </c>
      <c r="E1486" s="32">
        <f>IF(B1486="","",K1485)</f>
        <v>0</v>
      </c>
      <c r="F1486" s="32">
        <f>IF(B1486="","",IF(B1486&gt;='Mortgage Calculator'!$D$22,E1486+I1486,MIN('Mortgage Calculator'!$D$23,E1486+I1486)))</f>
        <v>0</v>
      </c>
      <c r="G1486" s="33"/>
      <c r="H1486" s="32">
        <f>IF(B1486="","",MAX(0,MIN('Mortgage Calculator'!$D$17+N(G1486),E1486+I1486-F1486)))</f>
        <v>0</v>
      </c>
      <c r="I1486" s="32">
        <f>IF(B1486="","",ROUND(E1486*'Mortgage Calculator'!$D$8/12,2))</f>
        <v>0</v>
      </c>
      <c r="J1486" s="32">
        <f>IF(B1486="","",F1486+H1486-I1486)</f>
        <v>0</v>
      </c>
      <c r="K1486" s="34">
        <f>IF(B1486="","",ROUND(E1486-J1486,2))</f>
        <v>0</v>
      </c>
      <c r="L1486" s="35">
        <f>IF(B1486="","",L1485+I1486)</f>
        <v>0</v>
      </c>
      <c r="M1486" s="32">
        <f>IF(B1486="","",IF(AND('Mortgage Calculator'!$D$21/'Mortgage Calculator'!$D$6&gt;0.8,E1486/'Mortgage Calculator'!$D$6&gt;0.78),ROUND('Mortgage Calculator'!$D$21*'Mortgage Calculator'!$D$15/12,2),0))</f>
        <v>0</v>
      </c>
      <c r="N1486" s="36">
        <f>IF(B1486="","",1-K1486/'Mortgage Calculator'!$D$6)</f>
        <v>0</v>
      </c>
    </row>
    <row r="1487" spans="2:14">
      <c r="B1487" s="30">
        <f>IF(B1486="","",IF(K1486&gt;0.005,B1486+1,""))</f>
        <v>0</v>
      </c>
      <c r="C1487" s="31">
        <f>IF(B1487="","",EDATE('Mortgage Calculator'!$D$10,B1487-1))</f>
        <v>0</v>
      </c>
      <c r="D1487" s="30">
        <f>IF(B1487="","",INT((B1487-1)/12)+1)</f>
        <v>0</v>
      </c>
      <c r="E1487" s="32">
        <f>IF(B1487="","",K1486)</f>
        <v>0</v>
      </c>
      <c r="F1487" s="32">
        <f>IF(B1487="","",IF(B1487&gt;='Mortgage Calculator'!$D$22,E1487+I1487,MIN('Mortgage Calculator'!$D$23,E1487+I1487)))</f>
        <v>0</v>
      </c>
      <c r="G1487" s="33"/>
      <c r="H1487" s="32">
        <f>IF(B1487="","",MAX(0,MIN('Mortgage Calculator'!$D$17+N(G1487),E1487+I1487-F1487)))</f>
        <v>0</v>
      </c>
      <c r="I1487" s="32">
        <f>IF(B1487="","",ROUND(E1487*'Mortgage Calculator'!$D$8/12,2))</f>
        <v>0</v>
      </c>
      <c r="J1487" s="32">
        <f>IF(B1487="","",F1487+H1487-I1487)</f>
        <v>0</v>
      </c>
      <c r="K1487" s="34">
        <f>IF(B1487="","",ROUND(E1487-J1487,2))</f>
        <v>0</v>
      </c>
      <c r="L1487" s="35">
        <f>IF(B1487="","",L1486+I1487)</f>
        <v>0</v>
      </c>
      <c r="M1487" s="32">
        <f>IF(B1487="","",IF(AND('Mortgage Calculator'!$D$21/'Mortgage Calculator'!$D$6&gt;0.8,E1487/'Mortgage Calculator'!$D$6&gt;0.78),ROUND('Mortgage Calculator'!$D$21*'Mortgage Calculator'!$D$15/12,2),0))</f>
        <v>0</v>
      </c>
      <c r="N1487" s="36">
        <f>IF(B1487="","",1-K1487/'Mortgage Calculator'!$D$6)</f>
        <v>0</v>
      </c>
    </row>
    <row r="1488" spans="2:14">
      <c r="B1488" s="30">
        <f>IF(B1487="","",IF(K1487&gt;0.005,B1487+1,""))</f>
        <v>0</v>
      </c>
      <c r="C1488" s="31">
        <f>IF(B1488="","",EDATE('Mortgage Calculator'!$D$10,B1488-1))</f>
        <v>0</v>
      </c>
      <c r="D1488" s="30">
        <f>IF(B1488="","",INT((B1488-1)/12)+1)</f>
        <v>0</v>
      </c>
      <c r="E1488" s="32">
        <f>IF(B1488="","",K1487)</f>
        <v>0</v>
      </c>
      <c r="F1488" s="32">
        <f>IF(B1488="","",IF(B1488&gt;='Mortgage Calculator'!$D$22,E1488+I1488,MIN('Mortgage Calculator'!$D$23,E1488+I1488)))</f>
        <v>0</v>
      </c>
      <c r="G1488" s="33"/>
      <c r="H1488" s="32">
        <f>IF(B1488="","",MAX(0,MIN('Mortgage Calculator'!$D$17+N(G1488),E1488+I1488-F1488)))</f>
        <v>0</v>
      </c>
      <c r="I1488" s="32">
        <f>IF(B1488="","",ROUND(E1488*'Mortgage Calculator'!$D$8/12,2))</f>
        <v>0</v>
      </c>
      <c r="J1488" s="32">
        <f>IF(B1488="","",F1488+H1488-I1488)</f>
        <v>0</v>
      </c>
      <c r="K1488" s="34">
        <f>IF(B1488="","",ROUND(E1488-J1488,2))</f>
        <v>0</v>
      </c>
      <c r="L1488" s="35">
        <f>IF(B1488="","",L1487+I1488)</f>
        <v>0</v>
      </c>
      <c r="M1488" s="32">
        <f>IF(B1488="","",IF(AND('Mortgage Calculator'!$D$21/'Mortgage Calculator'!$D$6&gt;0.8,E1488/'Mortgage Calculator'!$D$6&gt;0.78),ROUND('Mortgage Calculator'!$D$21*'Mortgage Calculator'!$D$15/12,2),0))</f>
        <v>0</v>
      </c>
      <c r="N1488" s="36">
        <f>IF(B1488="","",1-K1488/'Mortgage Calculator'!$D$6)</f>
        <v>0</v>
      </c>
    </row>
    <row r="1489" spans="2:14">
      <c r="B1489" s="30">
        <f>IF(B1488="","",IF(K1488&gt;0.005,B1488+1,""))</f>
        <v>0</v>
      </c>
      <c r="C1489" s="31">
        <f>IF(B1489="","",EDATE('Mortgage Calculator'!$D$10,B1489-1))</f>
        <v>0</v>
      </c>
      <c r="D1489" s="30">
        <f>IF(B1489="","",INT((B1489-1)/12)+1)</f>
        <v>0</v>
      </c>
      <c r="E1489" s="32">
        <f>IF(B1489="","",K1488)</f>
        <v>0</v>
      </c>
      <c r="F1489" s="32">
        <f>IF(B1489="","",IF(B1489&gt;='Mortgage Calculator'!$D$22,E1489+I1489,MIN('Mortgage Calculator'!$D$23,E1489+I1489)))</f>
        <v>0</v>
      </c>
      <c r="G1489" s="33"/>
      <c r="H1489" s="32">
        <f>IF(B1489="","",MAX(0,MIN('Mortgage Calculator'!$D$17+N(G1489),E1489+I1489-F1489)))</f>
        <v>0</v>
      </c>
      <c r="I1489" s="32">
        <f>IF(B1489="","",ROUND(E1489*'Mortgage Calculator'!$D$8/12,2))</f>
        <v>0</v>
      </c>
      <c r="J1489" s="32">
        <f>IF(B1489="","",F1489+H1489-I1489)</f>
        <v>0</v>
      </c>
      <c r="K1489" s="34">
        <f>IF(B1489="","",ROUND(E1489-J1489,2))</f>
        <v>0</v>
      </c>
      <c r="L1489" s="35">
        <f>IF(B1489="","",L1488+I1489)</f>
        <v>0</v>
      </c>
      <c r="M1489" s="32">
        <f>IF(B1489="","",IF(AND('Mortgage Calculator'!$D$21/'Mortgage Calculator'!$D$6&gt;0.8,E1489/'Mortgage Calculator'!$D$6&gt;0.78),ROUND('Mortgage Calculator'!$D$21*'Mortgage Calculator'!$D$15/12,2),0))</f>
        <v>0</v>
      </c>
      <c r="N1489" s="36">
        <f>IF(B1489="","",1-K1489/'Mortgage Calculator'!$D$6)</f>
        <v>0</v>
      </c>
    </row>
    <row r="1490" spans="2:14">
      <c r="B1490" s="30">
        <f>IF(B1489="","",IF(K1489&gt;0.005,B1489+1,""))</f>
        <v>0</v>
      </c>
      <c r="C1490" s="31">
        <f>IF(B1490="","",EDATE('Mortgage Calculator'!$D$10,B1490-1))</f>
        <v>0</v>
      </c>
      <c r="D1490" s="30">
        <f>IF(B1490="","",INT((B1490-1)/12)+1)</f>
        <v>0</v>
      </c>
      <c r="E1490" s="32">
        <f>IF(B1490="","",K1489)</f>
        <v>0</v>
      </c>
      <c r="F1490" s="32">
        <f>IF(B1490="","",IF(B1490&gt;='Mortgage Calculator'!$D$22,E1490+I1490,MIN('Mortgage Calculator'!$D$23,E1490+I1490)))</f>
        <v>0</v>
      </c>
      <c r="G1490" s="33"/>
      <c r="H1490" s="32">
        <f>IF(B1490="","",MAX(0,MIN('Mortgage Calculator'!$D$17+N(G1490),E1490+I1490-F1490)))</f>
        <v>0</v>
      </c>
      <c r="I1490" s="32">
        <f>IF(B1490="","",ROUND(E1490*'Mortgage Calculator'!$D$8/12,2))</f>
        <v>0</v>
      </c>
      <c r="J1490" s="32">
        <f>IF(B1490="","",F1490+H1490-I1490)</f>
        <v>0</v>
      </c>
      <c r="K1490" s="34">
        <f>IF(B1490="","",ROUND(E1490-J1490,2))</f>
        <v>0</v>
      </c>
      <c r="L1490" s="35">
        <f>IF(B1490="","",L1489+I1490)</f>
        <v>0</v>
      </c>
      <c r="M1490" s="32">
        <f>IF(B1490="","",IF(AND('Mortgage Calculator'!$D$21/'Mortgage Calculator'!$D$6&gt;0.8,E1490/'Mortgage Calculator'!$D$6&gt;0.78),ROUND('Mortgage Calculator'!$D$21*'Mortgage Calculator'!$D$15/12,2),0))</f>
        <v>0</v>
      </c>
      <c r="N1490" s="36">
        <f>IF(B1490="","",1-K1490/'Mortgage Calculator'!$D$6)</f>
        <v>0</v>
      </c>
    </row>
    <row r="1491" spans="2:14">
      <c r="B1491" s="30">
        <f>IF(B1490="","",IF(K1490&gt;0.005,B1490+1,""))</f>
        <v>0</v>
      </c>
      <c r="C1491" s="31">
        <f>IF(B1491="","",EDATE('Mortgage Calculator'!$D$10,B1491-1))</f>
        <v>0</v>
      </c>
      <c r="D1491" s="30">
        <f>IF(B1491="","",INT((B1491-1)/12)+1)</f>
        <v>0</v>
      </c>
      <c r="E1491" s="32">
        <f>IF(B1491="","",K1490)</f>
        <v>0</v>
      </c>
      <c r="F1491" s="32">
        <f>IF(B1491="","",IF(B1491&gt;='Mortgage Calculator'!$D$22,E1491+I1491,MIN('Mortgage Calculator'!$D$23,E1491+I1491)))</f>
        <v>0</v>
      </c>
      <c r="G1491" s="33"/>
      <c r="H1491" s="32">
        <f>IF(B1491="","",MAX(0,MIN('Mortgage Calculator'!$D$17+N(G1491),E1491+I1491-F1491)))</f>
        <v>0</v>
      </c>
      <c r="I1491" s="32">
        <f>IF(B1491="","",ROUND(E1491*'Mortgage Calculator'!$D$8/12,2))</f>
        <v>0</v>
      </c>
      <c r="J1491" s="32">
        <f>IF(B1491="","",F1491+H1491-I1491)</f>
        <v>0</v>
      </c>
      <c r="K1491" s="34">
        <f>IF(B1491="","",ROUND(E1491-J1491,2))</f>
        <v>0</v>
      </c>
      <c r="L1491" s="35">
        <f>IF(B1491="","",L1490+I1491)</f>
        <v>0</v>
      </c>
      <c r="M1491" s="32">
        <f>IF(B1491="","",IF(AND('Mortgage Calculator'!$D$21/'Mortgage Calculator'!$D$6&gt;0.8,E1491/'Mortgage Calculator'!$D$6&gt;0.78),ROUND('Mortgage Calculator'!$D$21*'Mortgage Calculator'!$D$15/12,2),0))</f>
        <v>0</v>
      </c>
      <c r="N1491" s="36">
        <f>IF(B1491="","",1-K1491/'Mortgage Calculator'!$D$6)</f>
        <v>0</v>
      </c>
    </row>
    <row r="1492" spans="2:14">
      <c r="B1492" s="30">
        <f>IF(B1491="","",IF(K1491&gt;0.005,B1491+1,""))</f>
        <v>0</v>
      </c>
      <c r="C1492" s="31">
        <f>IF(B1492="","",EDATE('Mortgage Calculator'!$D$10,B1492-1))</f>
        <v>0</v>
      </c>
      <c r="D1492" s="30">
        <f>IF(B1492="","",INT((B1492-1)/12)+1)</f>
        <v>0</v>
      </c>
      <c r="E1492" s="32">
        <f>IF(B1492="","",K1491)</f>
        <v>0</v>
      </c>
      <c r="F1492" s="32">
        <f>IF(B1492="","",IF(B1492&gt;='Mortgage Calculator'!$D$22,E1492+I1492,MIN('Mortgage Calculator'!$D$23,E1492+I1492)))</f>
        <v>0</v>
      </c>
      <c r="G1492" s="33"/>
      <c r="H1492" s="32">
        <f>IF(B1492="","",MAX(0,MIN('Mortgage Calculator'!$D$17+N(G1492),E1492+I1492-F1492)))</f>
        <v>0</v>
      </c>
      <c r="I1492" s="32">
        <f>IF(B1492="","",ROUND(E1492*'Mortgage Calculator'!$D$8/12,2))</f>
        <v>0</v>
      </c>
      <c r="J1492" s="32">
        <f>IF(B1492="","",F1492+H1492-I1492)</f>
        <v>0</v>
      </c>
      <c r="K1492" s="34">
        <f>IF(B1492="","",ROUND(E1492-J1492,2))</f>
        <v>0</v>
      </c>
      <c r="L1492" s="35">
        <f>IF(B1492="","",L1491+I1492)</f>
        <v>0</v>
      </c>
      <c r="M1492" s="32">
        <f>IF(B1492="","",IF(AND('Mortgage Calculator'!$D$21/'Mortgage Calculator'!$D$6&gt;0.8,E1492/'Mortgage Calculator'!$D$6&gt;0.78),ROUND('Mortgage Calculator'!$D$21*'Mortgage Calculator'!$D$15/12,2),0))</f>
        <v>0</v>
      </c>
      <c r="N1492" s="36">
        <f>IF(B1492="","",1-K1492/'Mortgage Calculator'!$D$6)</f>
        <v>0</v>
      </c>
    </row>
    <row r="1493" spans="2:14">
      <c r="B1493" s="30">
        <f>IF(B1492="","",IF(K1492&gt;0.005,B1492+1,""))</f>
        <v>0</v>
      </c>
      <c r="C1493" s="31">
        <f>IF(B1493="","",EDATE('Mortgage Calculator'!$D$10,B1493-1))</f>
        <v>0</v>
      </c>
      <c r="D1493" s="30">
        <f>IF(B1493="","",INT((B1493-1)/12)+1)</f>
        <v>0</v>
      </c>
      <c r="E1493" s="32">
        <f>IF(B1493="","",K1492)</f>
        <v>0</v>
      </c>
      <c r="F1493" s="32">
        <f>IF(B1493="","",IF(B1493&gt;='Mortgage Calculator'!$D$22,E1493+I1493,MIN('Mortgage Calculator'!$D$23,E1493+I1493)))</f>
        <v>0</v>
      </c>
      <c r="G1493" s="33"/>
      <c r="H1493" s="32">
        <f>IF(B1493="","",MAX(0,MIN('Mortgage Calculator'!$D$17+N(G1493),E1493+I1493-F1493)))</f>
        <v>0</v>
      </c>
      <c r="I1493" s="32">
        <f>IF(B1493="","",ROUND(E1493*'Mortgage Calculator'!$D$8/12,2))</f>
        <v>0</v>
      </c>
      <c r="J1493" s="32">
        <f>IF(B1493="","",F1493+H1493-I1493)</f>
        <v>0</v>
      </c>
      <c r="K1493" s="34">
        <f>IF(B1493="","",ROUND(E1493-J1493,2))</f>
        <v>0</v>
      </c>
      <c r="L1493" s="35">
        <f>IF(B1493="","",L1492+I1493)</f>
        <v>0</v>
      </c>
      <c r="M1493" s="32">
        <f>IF(B1493="","",IF(AND('Mortgage Calculator'!$D$21/'Mortgage Calculator'!$D$6&gt;0.8,E1493/'Mortgage Calculator'!$D$6&gt;0.78),ROUND('Mortgage Calculator'!$D$21*'Mortgage Calculator'!$D$15/12,2),0))</f>
        <v>0</v>
      </c>
      <c r="N1493" s="36">
        <f>IF(B1493="","",1-K1493/'Mortgage Calculator'!$D$6)</f>
        <v>0</v>
      </c>
    </row>
    <row r="1494" spans="2:14">
      <c r="B1494" s="30">
        <f>IF(B1493="","",IF(K1493&gt;0.005,B1493+1,""))</f>
        <v>0</v>
      </c>
      <c r="C1494" s="31">
        <f>IF(B1494="","",EDATE('Mortgage Calculator'!$D$10,B1494-1))</f>
        <v>0</v>
      </c>
      <c r="D1494" s="30">
        <f>IF(B1494="","",INT((B1494-1)/12)+1)</f>
        <v>0</v>
      </c>
      <c r="E1494" s="32">
        <f>IF(B1494="","",K1493)</f>
        <v>0</v>
      </c>
      <c r="F1494" s="32">
        <f>IF(B1494="","",IF(B1494&gt;='Mortgage Calculator'!$D$22,E1494+I1494,MIN('Mortgage Calculator'!$D$23,E1494+I1494)))</f>
        <v>0</v>
      </c>
      <c r="G1494" s="33"/>
      <c r="H1494" s="32">
        <f>IF(B1494="","",MAX(0,MIN('Mortgage Calculator'!$D$17+N(G1494),E1494+I1494-F1494)))</f>
        <v>0</v>
      </c>
      <c r="I1494" s="32">
        <f>IF(B1494="","",ROUND(E1494*'Mortgage Calculator'!$D$8/12,2))</f>
        <v>0</v>
      </c>
      <c r="J1494" s="32">
        <f>IF(B1494="","",F1494+H1494-I1494)</f>
        <v>0</v>
      </c>
      <c r="K1494" s="34">
        <f>IF(B1494="","",ROUND(E1494-J1494,2))</f>
        <v>0</v>
      </c>
      <c r="L1494" s="35">
        <f>IF(B1494="","",L1493+I1494)</f>
        <v>0</v>
      </c>
      <c r="M1494" s="32">
        <f>IF(B1494="","",IF(AND('Mortgage Calculator'!$D$21/'Mortgage Calculator'!$D$6&gt;0.8,E1494/'Mortgage Calculator'!$D$6&gt;0.78),ROUND('Mortgage Calculator'!$D$21*'Mortgage Calculator'!$D$15/12,2),0))</f>
        <v>0</v>
      </c>
      <c r="N1494" s="36">
        <f>IF(B1494="","",1-K1494/'Mortgage Calculator'!$D$6)</f>
        <v>0</v>
      </c>
    </row>
    <row r="1495" spans="2:14">
      <c r="B1495" s="30">
        <f>IF(B1494="","",IF(K1494&gt;0.005,B1494+1,""))</f>
        <v>0</v>
      </c>
      <c r="C1495" s="31">
        <f>IF(B1495="","",EDATE('Mortgage Calculator'!$D$10,B1495-1))</f>
        <v>0</v>
      </c>
      <c r="D1495" s="30">
        <f>IF(B1495="","",INT((B1495-1)/12)+1)</f>
        <v>0</v>
      </c>
      <c r="E1495" s="32">
        <f>IF(B1495="","",K1494)</f>
        <v>0</v>
      </c>
      <c r="F1495" s="32">
        <f>IF(B1495="","",IF(B1495&gt;='Mortgage Calculator'!$D$22,E1495+I1495,MIN('Mortgage Calculator'!$D$23,E1495+I1495)))</f>
        <v>0</v>
      </c>
      <c r="G1495" s="33"/>
      <c r="H1495" s="32">
        <f>IF(B1495="","",MAX(0,MIN('Mortgage Calculator'!$D$17+N(G1495),E1495+I1495-F1495)))</f>
        <v>0</v>
      </c>
      <c r="I1495" s="32">
        <f>IF(B1495="","",ROUND(E1495*'Mortgage Calculator'!$D$8/12,2))</f>
        <v>0</v>
      </c>
      <c r="J1495" s="32">
        <f>IF(B1495="","",F1495+H1495-I1495)</f>
        <v>0</v>
      </c>
      <c r="K1495" s="34">
        <f>IF(B1495="","",ROUND(E1495-J1495,2))</f>
        <v>0</v>
      </c>
      <c r="L1495" s="35">
        <f>IF(B1495="","",L1494+I1495)</f>
        <v>0</v>
      </c>
      <c r="M1495" s="32">
        <f>IF(B1495="","",IF(AND('Mortgage Calculator'!$D$21/'Mortgage Calculator'!$D$6&gt;0.8,E1495/'Mortgage Calculator'!$D$6&gt;0.78),ROUND('Mortgage Calculator'!$D$21*'Mortgage Calculator'!$D$15/12,2),0))</f>
        <v>0</v>
      </c>
      <c r="N1495" s="36">
        <f>IF(B1495="","",1-K1495/'Mortgage Calculator'!$D$6)</f>
        <v>0</v>
      </c>
    </row>
    <row r="1496" spans="2:14">
      <c r="B1496" s="30">
        <f>IF(B1495="","",IF(K1495&gt;0.005,B1495+1,""))</f>
        <v>0</v>
      </c>
      <c r="C1496" s="31">
        <f>IF(B1496="","",EDATE('Mortgage Calculator'!$D$10,B1496-1))</f>
        <v>0</v>
      </c>
      <c r="D1496" s="30">
        <f>IF(B1496="","",INT((B1496-1)/12)+1)</f>
        <v>0</v>
      </c>
      <c r="E1496" s="32">
        <f>IF(B1496="","",K1495)</f>
        <v>0</v>
      </c>
      <c r="F1496" s="32">
        <f>IF(B1496="","",IF(B1496&gt;='Mortgage Calculator'!$D$22,E1496+I1496,MIN('Mortgage Calculator'!$D$23,E1496+I1496)))</f>
        <v>0</v>
      </c>
      <c r="G1496" s="33"/>
      <c r="H1496" s="32">
        <f>IF(B1496="","",MAX(0,MIN('Mortgage Calculator'!$D$17+N(G1496),E1496+I1496-F1496)))</f>
        <v>0</v>
      </c>
      <c r="I1496" s="32">
        <f>IF(B1496="","",ROUND(E1496*'Mortgage Calculator'!$D$8/12,2))</f>
        <v>0</v>
      </c>
      <c r="J1496" s="32">
        <f>IF(B1496="","",F1496+H1496-I1496)</f>
        <v>0</v>
      </c>
      <c r="K1496" s="34">
        <f>IF(B1496="","",ROUND(E1496-J1496,2))</f>
        <v>0</v>
      </c>
      <c r="L1496" s="35">
        <f>IF(B1496="","",L1495+I1496)</f>
        <v>0</v>
      </c>
      <c r="M1496" s="32">
        <f>IF(B1496="","",IF(AND('Mortgage Calculator'!$D$21/'Mortgage Calculator'!$D$6&gt;0.8,E1496/'Mortgage Calculator'!$D$6&gt;0.78),ROUND('Mortgage Calculator'!$D$21*'Mortgage Calculator'!$D$15/12,2),0))</f>
        <v>0</v>
      </c>
      <c r="N1496" s="36">
        <f>IF(B1496="","",1-K1496/'Mortgage Calculator'!$D$6)</f>
        <v>0</v>
      </c>
    </row>
    <row r="1497" spans="2:14">
      <c r="B1497" s="30">
        <f>IF(B1496="","",IF(K1496&gt;0.005,B1496+1,""))</f>
        <v>0</v>
      </c>
      <c r="C1497" s="31">
        <f>IF(B1497="","",EDATE('Mortgage Calculator'!$D$10,B1497-1))</f>
        <v>0</v>
      </c>
      <c r="D1497" s="30">
        <f>IF(B1497="","",INT((B1497-1)/12)+1)</f>
        <v>0</v>
      </c>
      <c r="E1497" s="32">
        <f>IF(B1497="","",K1496)</f>
        <v>0</v>
      </c>
      <c r="F1497" s="32">
        <f>IF(B1497="","",IF(B1497&gt;='Mortgage Calculator'!$D$22,E1497+I1497,MIN('Mortgage Calculator'!$D$23,E1497+I1497)))</f>
        <v>0</v>
      </c>
      <c r="G1497" s="33"/>
      <c r="H1497" s="32">
        <f>IF(B1497="","",MAX(0,MIN('Mortgage Calculator'!$D$17+N(G1497),E1497+I1497-F1497)))</f>
        <v>0</v>
      </c>
      <c r="I1497" s="32">
        <f>IF(B1497="","",ROUND(E1497*'Mortgage Calculator'!$D$8/12,2))</f>
        <v>0</v>
      </c>
      <c r="J1497" s="32">
        <f>IF(B1497="","",F1497+H1497-I1497)</f>
        <v>0</v>
      </c>
      <c r="K1497" s="34">
        <f>IF(B1497="","",ROUND(E1497-J1497,2))</f>
        <v>0</v>
      </c>
      <c r="L1497" s="35">
        <f>IF(B1497="","",L1496+I1497)</f>
        <v>0</v>
      </c>
      <c r="M1497" s="32">
        <f>IF(B1497="","",IF(AND('Mortgage Calculator'!$D$21/'Mortgage Calculator'!$D$6&gt;0.8,E1497/'Mortgage Calculator'!$D$6&gt;0.78),ROUND('Mortgage Calculator'!$D$21*'Mortgage Calculator'!$D$15/12,2),0))</f>
        <v>0</v>
      </c>
      <c r="N1497" s="36">
        <f>IF(B1497="","",1-K1497/'Mortgage Calculator'!$D$6)</f>
        <v>0</v>
      </c>
    </row>
    <row r="1498" spans="2:14">
      <c r="B1498" s="30">
        <f>IF(B1497="","",IF(K1497&gt;0.005,B1497+1,""))</f>
        <v>0</v>
      </c>
      <c r="C1498" s="31">
        <f>IF(B1498="","",EDATE('Mortgage Calculator'!$D$10,B1498-1))</f>
        <v>0</v>
      </c>
      <c r="D1498" s="30">
        <f>IF(B1498="","",INT((B1498-1)/12)+1)</f>
        <v>0</v>
      </c>
      <c r="E1498" s="32">
        <f>IF(B1498="","",K1497)</f>
        <v>0</v>
      </c>
      <c r="F1498" s="32">
        <f>IF(B1498="","",IF(B1498&gt;='Mortgage Calculator'!$D$22,E1498+I1498,MIN('Mortgage Calculator'!$D$23,E1498+I1498)))</f>
        <v>0</v>
      </c>
      <c r="G1498" s="33"/>
      <c r="H1498" s="32">
        <f>IF(B1498="","",MAX(0,MIN('Mortgage Calculator'!$D$17+N(G1498),E1498+I1498-F1498)))</f>
        <v>0</v>
      </c>
      <c r="I1498" s="32">
        <f>IF(B1498="","",ROUND(E1498*'Mortgage Calculator'!$D$8/12,2))</f>
        <v>0</v>
      </c>
      <c r="J1498" s="32">
        <f>IF(B1498="","",F1498+H1498-I1498)</f>
        <v>0</v>
      </c>
      <c r="K1498" s="34">
        <f>IF(B1498="","",ROUND(E1498-J1498,2))</f>
        <v>0</v>
      </c>
      <c r="L1498" s="35">
        <f>IF(B1498="","",L1497+I1498)</f>
        <v>0</v>
      </c>
      <c r="M1498" s="32">
        <f>IF(B1498="","",IF(AND('Mortgage Calculator'!$D$21/'Mortgage Calculator'!$D$6&gt;0.8,E1498/'Mortgage Calculator'!$D$6&gt;0.78),ROUND('Mortgage Calculator'!$D$21*'Mortgage Calculator'!$D$15/12,2),0))</f>
        <v>0</v>
      </c>
      <c r="N1498" s="36">
        <f>IF(B1498="","",1-K1498/'Mortgage Calculator'!$D$6)</f>
        <v>0</v>
      </c>
    </row>
    <row r="1499" spans="2:14">
      <c r="B1499" s="30">
        <f>IF(B1498="","",IF(K1498&gt;0.005,B1498+1,""))</f>
        <v>0</v>
      </c>
      <c r="C1499" s="31">
        <f>IF(B1499="","",EDATE('Mortgage Calculator'!$D$10,B1499-1))</f>
        <v>0</v>
      </c>
      <c r="D1499" s="30">
        <f>IF(B1499="","",INT((B1499-1)/12)+1)</f>
        <v>0</v>
      </c>
      <c r="E1499" s="32">
        <f>IF(B1499="","",K1498)</f>
        <v>0</v>
      </c>
      <c r="F1499" s="32">
        <f>IF(B1499="","",IF(B1499&gt;='Mortgage Calculator'!$D$22,E1499+I1499,MIN('Mortgage Calculator'!$D$23,E1499+I1499)))</f>
        <v>0</v>
      </c>
      <c r="G1499" s="33"/>
      <c r="H1499" s="32">
        <f>IF(B1499="","",MAX(0,MIN('Mortgage Calculator'!$D$17+N(G1499),E1499+I1499-F1499)))</f>
        <v>0</v>
      </c>
      <c r="I1499" s="32">
        <f>IF(B1499="","",ROUND(E1499*'Mortgage Calculator'!$D$8/12,2))</f>
        <v>0</v>
      </c>
      <c r="J1499" s="32">
        <f>IF(B1499="","",F1499+H1499-I1499)</f>
        <v>0</v>
      </c>
      <c r="K1499" s="34">
        <f>IF(B1499="","",ROUND(E1499-J1499,2))</f>
        <v>0</v>
      </c>
      <c r="L1499" s="35">
        <f>IF(B1499="","",L1498+I1499)</f>
        <v>0</v>
      </c>
      <c r="M1499" s="32">
        <f>IF(B1499="","",IF(AND('Mortgage Calculator'!$D$21/'Mortgage Calculator'!$D$6&gt;0.8,E1499/'Mortgage Calculator'!$D$6&gt;0.78),ROUND('Mortgage Calculator'!$D$21*'Mortgage Calculator'!$D$15/12,2),0))</f>
        <v>0</v>
      </c>
      <c r="N1499" s="36">
        <f>IF(B1499="","",1-K1499/'Mortgage Calculator'!$D$6)</f>
        <v>0</v>
      </c>
    </row>
    <row r="1500" spans="2:14">
      <c r="B1500" s="30">
        <f>IF(B1499="","",IF(K1499&gt;0.005,B1499+1,""))</f>
        <v>0</v>
      </c>
      <c r="C1500" s="31">
        <f>IF(B1500="","",EDATE('Mortgage Calculator'!$D$10,B1500-1))</f>
        <v>0</v>
      </c>
      <c r="D1500" s="30">
        <f>IF(B1500="","",INT((B1500-1)/12)+1)</f>
        <v>0</v>
      </c>
      <c r="E1500" s="32">
        <f>IF(B1500="","",K1499)</f>
        <v>0</v>
      </c>
      <c r="F1500" s="32">
        <f>IF(B1500="","",IF(B1500&gt;='Mortgage Calculator'!$D$22,E1500+I1500,MIN('Mortgage Calculator'!$D$23,E1500+I1500)))</f>
        <v>0</v>
      </c>
      <c r="G1500" s="33"/>
      <c r="H1500" s="32">
        <f>IF(B1500="","",MAX(0,MIN('Mortgage Calculator'!$D$17+N(G1500),E1500+I1500-F1500)))</f>
        <v>0</v>
      </c>
      <c r="I1500" s="32">
        <f>IF(B1500="","",ROUND(E1500*'Mortgage Calculator'!$D$8/12,2))</f>
        <v>0</v>
      </c>
      <c r="J1500" s="32">
        <f>IF(B1500="","",F1500+H1500-I1500)</f>
        <v>0</v>
      </c>
      <c r="K1500" s="34">
        <f>IF(B1500="","",ROUND(E1500-J1500,2))</f>
        <v>0</v>
      </c>
      <c r="L1500" s="35">
        <f>IF(B1500="","",L1499+I1500)</f>
        <v>0</v>
      </c>
      <c r="M1500" s="32">
        <f>IF(B1500="","",IF(AND('Mortgage Calculator'!$D$21/'Mortgage Calculator'!$D$6&gt;0.8,E1500/'Mortgage Calculator'!$D$6&gt;0.78),ROUND('Mortgage Calculator'!$D$21*'Mortgage Calculator'!$D$15/12,2),0))</f>
        <v>0</v>
      </c>
      <c r="N1500" s="36">
        <f>IF(B1500="","",1-K1500/'Mortgage Calculator'!$D$6)</f>
        <v>0</v>
      </c>
    </row>
    <row r="1501" spans="2:14">
      <c r="B1501" s="30">
        <f>IF(B1500="","",IF(K1500&gt;0.005,B1500+1,""))</f>
        <v>0</v>
      </c>
      <c r="C1501" s="31">
        <f>IF(B1501="","",EDATE('Mortgage Calculator'!$D$10,B1501-1))</f>
        <v>0</v>
      </c>
      <c r="D1501" s="30">
        <f>IF(B1501="","",INT((B1501-1)/12)+1)</f>
        <v>0</v>
      </c>
      <c r="E1501" s="32">
        <f>IF(B1501="","",K1500)</f>
        <v>0</v>
      </c>
      <c r="F1501" s="32">
        <f>IF(B1501="","",IF(B1501&gt;='Mortgage Calculator'!$D$22,E1501+I1501,MIN('Mortgage Calculator'!$D$23,E1501+I1501)))</f>
        <v>0</v>
      </c>
      <c r="G1501" s="33"/>
      <c r="H1501" s="32">
        <f>IF(B1501="","",MAX(0,MIN('Mortgage Calculator'!$D$17+N(G1501),E1501+I1501-F1501)))</f>
        <v>0</v>
      </c>
      <c r="I1501" s="32">
        <f>IF(B1501="","",ROUND(E1501*'Mortgage Calculator'!$D$8/12,2))</f>
        <v>0</v>
      </c>
      <c r="J1501" s="32">
        <f>IF(B1501="","",F1501+H1501-I1501)</f>
        <v>0</v>
      </c>
      <c r="K1501" s="34">
        <f>IF(B1501="","",ROUND(E1501-J1501,2))</f>
        <v>0</v>
      </c>
      <c r="L1501" s="35">
        <f>IF(B1501="","",L1500+I1501)</f>
        <v>0</v>
      </c>
      <c r="M1501" s="32">
        <f>IF(B1501="","",IF(AND('Mortgage Calculator'!$D$21/'Mortgage Calculator'!$D$6&gt;0.8,E1501/'Mortgage Calculator'!$D$6&gt;0.78),ROUND('Mortgage Calculator'!$D$21*'Mortgage Calculator'!$D$15/12,2),0))</f>
        <v>0</v>
      </c>
      <c r="N1501" s="36">
        <f>IF(B1501="","",1-K1501/'Mortgage Calculator'!$D$6)</f>
        <v>0</v>
      </c>
    </row>
    <row r="1502" spans="2:14">
      <c r="B1502" s="30">
        <f>IF(B1501="","",IF(K1501&gt;0.005,B1501+1,""))</f>
        <v>0</v>
      </c>
      <c r="C1502" s="31">
        <f>IF(B1502="","",EDATE('Mortgage Calculator'!$D$10,B1502-1))</f>
        <v>0</v>
      </c>
      <c r="D1502" s="30">
        <f>IF(B1502="","",INT((B1502-1)/12)+1)</f>
        <v>0</v>
      </c>
      <c r="E1502" s="32">
        <f>IF(B1502="","",K1501)</f>
        <v>0</v>
      </c>
      <c r="F1502" s="32">
        <f>IF(B1502="","",IF(B1502&gt;='Mortgage Calculator'!$D$22,E1502+I1502,MIN('Mortgage Calculator'!$D$23,E1502+I1502)))</f>
        <v>0</v>
      </c>
      <c r="G1502" s="33"/>
      <c r="H1502" s="32">
        <f>IF(B1502="","",MAX(0,MIN('Mortgage Calculator'!$D$17+N(G1502),E1502+I1502-F1502)))</f>
        <v>0</v>
      </c>
      <c r="I1502" s="32">
        <f>IF(B1502="","",ROUND(E1502*'Mortgage Calculator'!$D$8/12,2))</f>
        <v>0</v>
      </c>
      <c r="J1502" s="32">
        <f>IF(B1502="","",F1502+H1502-I1502)</f>
        <v>0</v>
      </c>
      <c r="K1502" s="34">
        <f>IF(B1502="","",ROUND(E1502-J1502,2))</f>
        <v>0</v>
      </c>
      <c r="L1502" s="35">
        <f>IF(B1502="","",L1501+I1502)</f>
        <v>0</v>
      </c>
      <c r="M1502" s="32">
        <f>IF(B1502="","",IF(AND('Mortgage Calculator'!$D$21/'Mortgage Calculator'!$D$6&gt;0.8,E1502/'Mortgage Calculator'!$D$6&gt;0.78),ROUND('Mortgage Calculator'!$D$21*'Mortgage Calculator'!$D$15/12,2),0))</f>
        <v>0</v>
      </c>
      <c r="N1502" s="36">
        <f>IF(B1502="","",1-K1502/'Mortgage Calculator'!$D$6)</f>
        <v>0</v>
      </c>
    </row>
    <row r="1503" spans="2:14">
      <c r="B1503" s="30">
        <f>IF(B1502="","",IF(K1502&gt;0.005,B1502+1,""))</f>
        <v>0</v>
      </c>
      <c r="C1503" s="31">
        <f>IF(B1503="","",EDATE('Mortgage Calculator'!$D$10,B1503-1))</f>
        <v>0</v>
      </c>
      <c r="D1503" s="30">
        <f>IF(B1503="","",INT((B1503-1)/12)+1)</f>
        <v>0</v>
      </c>
      <c r="E1503" s="32">
        <f>IF(B1503="","",K1502)</f>
        <v>0</v>
      </c>
      <c r="F1503" s="32">
        <f>IF(B1503="","",IF(B1503&gt;='Mortgage Calculator'!$D$22,E1503+I1503,MIN('Mortgage Calculator'!$D$23,E1503+I1503)))</f>
        <v>0</v>
      </c>
      <c r="G1503" s="33"/>
      <c r="H1503" s="32">
        <f>IF(B1503="","",MAX(0,MIN('Mortgage Calculator'!$D$17+N(G1503),E1503+I1503-F1503)))</f>
        <v>0</v>
      </c>
      <c r="I1503" s="32">
        <f>IF(B1503="","",ROUND(E1503*'Mortgage Calculator'!$D$8/12,2))</f>
        <v>0</v>
      </c>
      <c r="J1503" s="32">
        <f>IF(B1503="","",F1503+H1503-I1503)</f>
        <v>0</v>
      </c>
      <c r="K1503" s="34">
        <f>IF(B1503="","",ROUND(E1503-J1503,2))</f>
        <v>0</v>
      </c>
      <c r="L1503" s="35">
        <f>IF(B1503="","",L1502+I1503)</f>
        <v>0</v>
      </c>
      <c r="M1503" s="32">
        <f>IF(B1503="","",IF(AND('Mortgage Calculator'!$D$21/'Mortgage Calculator'!$D$6&gt;0.8,E1503/'Mortgage Calculator'!$D$6&gt;0.78),ROUND('Mortgage Calculator'!$D$21*'Mortgage Calculator'!$D$15/12,2),0))</f>
        <v>0</v>
      </c>
      <c r="N1503" s="36">
        <f>IF(B1503="","",1-K1503/'Mortgage Calculator'!$D$6)</f>
        <v>0</v>
      </c>
    </row>
    <row r="1504" spans="2:14">
      <c r="B1504" s="30">
        <f>IF(B1503="","",IF(K1503&gt;0.005,B1503+1,""))</f>
        <v>0</v>
      </c>
      <c r="C1504" s="31">
        <f>IF(B1504="","",EDATE('Mortgage Calculator'!$D$10,B1504-1))</f>
        <v>0</v>
      </c>
      <c r="D1504" s="30">
        <f>IF(B1504="","",INT((B1504-1)/12)+1)</f>
        <v>0</v>
      </c>
      <c r="E1504" s="32">
        <f>IF(B1504="","",K1503)</f>
        <v>0</v>
      </c>
      <c r="F1504" s="32">
        <f>IF(B1504="","",IF(B1504&gt;='Mortgage Calculator'!$D$22,E1504+I1504,MIN('Mortgage Calculator'!$D$23,E1504+I1504)))</f>
        <v>0</v>
      </c>
      <c r="G1504" s="33"/>
      <c r="H1504" s="32">
        <f>IF(B1504="","",MAX(0,MIN('Mortgage Calculator'!$D$17+N(G1504),E1504+I1504-F1504)))</f>
        <v>0</v>
      </c>
      <c r="I1504" s="32">
        <f>IF(B1504="","",ROUND(E1504*'Mortgage Calculator'!$D$8/12,2))</f>
        <v>0</v>
      </c>
      <c r="J1504" s="32">
        <f>IF(B1504="","",F1504+H1504-I1504)</f>
        <v>0</v>
      </c>
      <c r="K1504" s="34">
        <f>IF(B1504="","",ROUND(E1504-J1504,2))</f>
        <v>0</v>
      </c>
      <c r="L1504" s="35">
        <f>IF(B1504="","",L1503+I1504)</f>
        <v>0</v>
      </c>
      <c r="M1504" s="32">
        <f>IF(B1504="","",IF(AND('Mortgage Calculator'!$D$21/'Mortgage Calculator'!$D$6&gt;0.8,E1504/'Mortgage Calculator'!$D$6&gt;0.78),ROUND('Mortgage Calculator'!$D$21*'Mortgage Calculator'!$D$15/12,2),0))</f>
        <v>0</v>
      </c>
      <c r="N1504" s="36">
        <f>IF(B1504="","",1-K1504/'Mortgage Calculator'!$D$6)</f>
        <v>0</v>
      </c>
    </row>
    <row r="1505" spans="2:14">
      <c r="B1505" s="30">
        <f>IF(B1504="","",IF(K1504&gt;0.005,B1504+1,""))</f>
        <v>0</v>
      </c>
      <c r="C1505" s="31">
        <f>IF(B1505="","",EDATE('Mortgage Calculator'!$D$10,B1505-1))</f>
        <v>0</v>
      </c>
      <c r="D1505" s="30">
        <f>IF(B1505="","",INT((B1505-1)/12)+1)</f>
        <v>0</v>
      </c>
      <c r="E1505" s="32">
        <f>IF(B1505="","",K1504)</f>
        <v>0</v>
      </c>
      <c r="F1505" s="32">
        <f>IF(B1505="","",IF(B1505&gt;='Mortgage Calculator'!$D$22,E1505+I1505,MIN('Mortgage Calculator'!$D$23,E1505+I1505)))</f>
        <v>0</v>
      </c>
      <c r="G1505" s="33"/>
      <c r="H1505" s="32">
        <f>IF(B1505="","",MAX(0,MIN('Mortgage Calculator'!$D$17+N(G1505),E1505+I1505-F1505)))</f>
        <v>0</v>
      </c>
      <c r="I1505" s="32">
        <f>IF(B1505="","",ROUND(E1505*'Mortgage Calculator'!$D$8/12,2))</f>
        <v>0</v>
      </c>
      <c r="J1505" s="32">
        <f>IF(B1505="","",F1505+H1505-I1505)</f>
        <v>0</v>
      </c>
      <c r="K1505" s="34">
        <f>IF(B1505="","",ROUND(E1505-J1505,2))</f>
        <v>0</v>
      </c>
      <c r="L1505" s="35">
        <f>IF(B1505="","",L1504+I1505)</f>
        <v>0</v>
      </c>
      <c r="M1505" s="32">
        <f>IF(B1505="","",IF(AND('Mortgage Calculator'!$D$21/'Mortgage Calculator'!$D$6&gt;0.8,E1505/'Mortgage Calculator'!$D$6&gt;0.78),ROUND('Mortgage Calculator'!$D$21*'Mortgage Calculator'!$D$15/12,2),0))</f>
        <v>0</v>
      </c>
      <c r="N1505" s="36">
        <f>IF(B1505="","",1-K1505/'Mortgage Calculator'!$D$6)</f>
        <v>0</v>
      </c>
    </row>
    <row r="1506" spans="2:14">
      <c r="B1506" s="30">
        <f>IF(B1505="","",IF(K1505&gt;0.005,B1505+1,""))</f>
        <v>0</v>
      </c>
      <c r="C1506" s="31">
        <f>IF(B1506="","",EDATE('Mortgage Calculator'!$D$10,B1506-1))</f>
        <v>0</v>
      </c>
      <c r="D1506" s="30">
        <f>IF(B1506="","",INT((B1506-1)/12)+1)</f>
        <v>0</v>
      </c>
      <c r="E1506" s="32">
        <f>IF(B1506="","",K1505)</f>
        <v>0</v>
      </c>
      <c r="F1506" s="32">
        <f>IF(B1506="","",IF(B1506&gt;='Mortgage Calculator'!$D$22,E1506+I1506,MIN('Mortgage Calculator'!$D$23,E1506+I1506)))</f>
        <v>0</v>
      </c>
      <c r="G1506" s="33"/>
      <c r="H1506" s="32">
        <f>IF(B1506="","",MAX(0,MIN('Mortgage Calculator'!$D$17+N(G1506),E1506+I1506-F1506)))</f>
        <v>0</v>
      </c>
      <c r="I1506" s="32">
        <f>IF(B1506="","",ROUND(E1506*'Mortgage Calculator'!$D$8/12,2))</f>
        <v>0</v>
      </c>
      <c r="J1506" s="32">
        <f>IF(B1506="","",F1506+H1506-I1506)</f>
        <v>0</v>
      </c>
      <c r="K1506" s="34">
        <f>IF(B1506="","",ROUND(E1506-J1506,2))</f>
        <v>0</v>
      </c>
      <c r="L1506" s="35">
        <f>IF(B1506="","",L1505+I1506)</f>
        <v>0</v>
      </c>
      <c r="M1506" s="32">
        <f>IF(B1506="","",IF(AND('Mortgage Calculator'!$D$21/'Mortgage Calculator'!$D$6&gt;0.8,E1506/'Mortgage Calculator'!$D$6&gt;0.78),ROUND('Mortgage Calculator'!$D$21*'Mortgage Calculator'!$D$15/12,2),0))</f>
        <v>0</v>
      </c>
      <c r="N1506" s="36">
        <f>IF(B1506="","",1-K1506/'Mortgage Calculator'!$D$6)</f>
        <v>0</v>
      </c>
    </row>
    <row r="1507" spans="2:14">
      <c r="B1507" s="30">
        <f>IF(B1506="","",IF(K1506&gt;0.005,B1506+1,""))</f>
        <v>0</v>
      </c>
      <c r="C1507" s="31">
        <f>IF(B1507="","",EDATE('Mortgage Calculator'!$D$10,B1507-1))</f>
        <v>0</v>
      </c>
      <c r="D1507" s="30">
        <f>IF(B1507="","",INT((B1507-1)/12)+1)</f>
        <v>0</v>
      </c>
      <c r="E1507" s="32">
        <f>IF(B1507="","",K1506)</f>
        <v>0</v>
      </c>
      <c r="F1507" s="32">
        <f>IF(B1507="","",IF(B1507&gt;='Mortgage Calculator'!$D$22,E1507+I1507,MIN('Mortgage Calculator'!$D$23,E1507+I1507)))</f>
        <v>0</v>
      </c>
      <c r="G1507" s="33"/>
      <c r="H1507" s="32">
        <f>IF(B1507="","",MAX(0,MIN('Mortgage Calculator'!$D$17+N(G1507),E1507+I1507-F1507)))</f>
        <v>0</v>
      </c>
      <c r="I1507" s="32">
        <f>IF(B1507="","",ROUND(E1507*'Mortgage Calculator'!$D$8/12,2))</f>
        <v>0</v>
      </c>
      <c r="J1507" s="32">
        <f>IF(B1507="","",F1507+H1507-I1507)</f>
        <v>0</v>
      </c>
      <c r="K1507" s="34">
        <f>IF(B1507="","",ROUND(E1507-J1507,2))</f>
        <v>0</v>
      </c>
      <c r="L1507" s="35">
        <f>IF(B1507="","",L1506+I1507)</f>
        <v>0</v>
      </c>
      <c r="M1507" s="32">
        <f>IF(B1507="","",IF(AND('Mortgage Calculator'!$D$21/'Mortgage Calculator'!$D$6&gt;0.8,E1507/'Mortgage Calculator'!$D$6&gt;0.78),ROUND('Mortgage Calculator'!$D$21*'Mortgage Calculator'!$D$15/12,2),0))</f>
        <v>0</v>
      </c>
      <c r="N1507" s="36">
        <f>IF(B1507="","",1-K1507/'Mortgage Calculator'!$D$6)</f>
        <v>0</v>
      </c>
    </row>
    <row r="1508" spans="2:14">
      <c r="B1508" s="30">
        <f>IF(B1507="","",IF(K1507&gt;0.005,B1507+1,""))</f>
        <v>0</v>
      </c>
      <c r="C1508" s="31">
        <f>IF(B1508="","",EDATE('Mortgage Calculator'!$D$10,B1508-1))</f>
        <v>0</v>
      </c>
      <c r="D1508" s="30">
        <f>IF(B1508="","",INT((B1508-1)/12)+1)</f>
        <v>0</v>
      </c>
      <c r="E1508" s="32">
        <f>IF(B1508="","",K1507)</f>
        <v>0</v>
      </c>
      <c r="F1508" s="32">
        <f>IF(B1508="","",IF(B1508&gt;='Mortgage Calculator'!$D$22,E1508+I1508,MIN('Mortgage Calculator'!$D$23,E1508+I1508)))</f>
        <v>0</v>
      </c>
      <c r="G1508" s="33"/>
      <c r="H1508" s="32">
        <f>IF(B1508="","",MAX(0,MIN('Mortgage Calculator'!$D$17+N(G1508),E1508+I1508-F1508)))</f>
        <v>0</v>
      </c>
      <c r="I1508" s="32">
        <f>IF(B1508="","",ROUND(E1508*'Mortgage Calculator'!$D$8/12,2))</f>
        <v>0</v>
      </c>
      <c r="J1508" s="32">
        <f>IF(B1508="","",F1508+H1508-I1508)</f>
        <v>0</v>
      </c>
      <c r="K1508" s="34">
        <f>IF(B1508="","",ROUND(E1508-J1508,2))</f>
        <v>0</v>
      </c>
      <c r="L1508" s="35">
        <f>IF(B1508="","",L1507+I1508)</f>
        <v>0</v>
      </c>
      <c r="M1508" s="32">
        <f>IF(B1508="","",IF(AND('Mortgage Calculator'!$D$21/'Mortgage Calculator'!$D$6&gt;0.8,E1508/'Mortgage Calculator'!$D$6&gt;0.78),ROUND('Mortgage Calculator'!$D$21*'Mortgage Calculator'!$D$15/12,2),0))</f>
        <v>0</v>
      </c>
      <c r="N1508" s="36">
        <f>IF(B1508="","",1-K1508/'Mortgage Calculator'!$D$6)</f>
        <v>0</v>
      </c>
    </row>
    <row r="1509" spans="2:14">
      <c r="B1509" s="30">
        <f>IF(B1508="","",IF(K1508&gt;0.005,B1508+1,""))</f>
        <v>0</v>
      </c>
      <c r="C1509" s="31">
        <f>IF(B1509="","",EDATE('Mortgage Calculator'!$D$10,B1509-1))</f>
        <v>0</v>
      </c>
      <c r="D1509" s="30">
        <f>IF(B1509="","",INT((B1509-1)/12)+1)</f>
        <v>0</v>
      </c>
      <c r="E1509" s="32">
        <f>IF(B1509="","",K1508)</f>
        <v>0</v>
      </c>
      <c r="F1509" s="32">
        <f>IF(B1509="","",IF(B1509&gt;='Mortgage Calculator'!$D$22,E1509+I1509,MIN('Mortgage Calculator'!$D$23,E1509+I1509)))</f>
        <v>0</v>
      </c>
      <c r="G1509" s="33"/>
      <c r="H1509" s="32">
        <f>IF(B1509="","",MAX(0,MIN('Mortgage Calculator'!$D$17+N(G1509),E1509+I1509-F1509)))</f>
        <v>0</v>
      </c>
      <c r="I1509" s="32">
        <f>IF(B1509="","",ROUND(E1509*'Mortgage Calculator'!$D$8/12,2))</f>
        <v>0</v>
      </c>
      <c r="J1509" s="32">
        <f>IF(B1509="","",F1509+H1509-I1509)</f>
        <v>0</v>
      </c>
      <c r="K1509" s="34">
        <f>IF(B1509="","",ROUND(E1509-J1509,2))</f>
        <v>0</v>
      </c>
      <c r="L1509" s="35">
        <f>IF(B1509="","",L1508+I1509)</f>
        <v>0</v>
      </c>
      <c r="M1509" s="32">
        <f>IF(B1509="","",IF(AND('Mortgage Calculator'!$D$21/'Mortgage Calculator'!$D$6&gt;0.8,E1509/'Mortgage Calculator'!$D$6&gt;0.78),ROUND('Mortgage Calculator'!$D$21*'Mortgage Calculator'!$D$15/12,2),0))</f>
        <v>0</v>
      </c>
      <c r="N1509" s="36">
        <f>IF(B1509="","",1-K1509/'Mortgage Calculator'!$D$6)</f>
        <v>0</v>
      </c>
    </row>
    <row r="1510" spans="2:14">
      <c r="B1510" s="30">
        <f>IF(B1509="","",IF(K1509&gt;0.005,B1509+1,""))</f>
        <v>0</v>
      </c>
      <c r="C1510" s="31">
        <f>IF(B1510="","",EDATE('Mortgage Calculator'!$D$10,B1510-1))</f>
        <v>0</v>
      </c>
      <c r="D1510" s="30">
        <f>IF(B1510="","",INT((B1510-1)/12)+1)</f>
        <v>0</v>
      </c>
      <c r="E1510" s="32">
        <f>IF(B1510="","",K1509)</f>
        <v>0</v>
      </c>
      <c r="F1510" s="32">
        <f>IF(B1510="","",IF(B1510&gt;='Mortgage Calculator'!$D$22,E1510+I1510,MIN('Mortgage Calculator'!$D$23,E1510+I1510)))</f>
        <v>0</v>
      </c>
      <c r="G1510" s="33"/>
      <c r="H1510" s="32">
        <f>IF(B1510="","",MAX(0,MIN('Mortgage Calculator'!$D$17+N(G1510),E1510+I1510-F1510)))</f>
        <v>0</v>
      </c>
      <c r="I1510" s="32">
        <f>IF(B1510="","",ROUND(E1510*'Mortgage Calculator'!$D$8/12,2))</f>
        <v>0</v>
      </c>
      <c r="J1510" s="32">
        <f>IF(B1510="","",F1510+H1510-I1510)</f>
        <v>0</v>
      </c>
      <c r="K1510" s="34">
        <f>IF(B1510="","",ROUND(E1510-J1510,2))</f>
        <v>0</v>
      </c>
      <c r="L1510" s="35">
        <f>IF(B1510="","",L1509+I1510)</f>
        <v>0</v>
      </c>
      <c r="M1510" s="32">
        <f>IF(B1510="","",IF(AND('Mortgage Calculator'!$D$21/'Mortgage Calculator'!$D$6&gt;0.8,E1510/'Mortgage Calculator'!$D$6&gt;0.78),ROUND('Mortgage Calculator'!$D$21*'Mortgage Calculator'!$D$15/12,2),0))</f>
        <v>0</v>
      </c>
      <c r="N1510" s="36">
        <f>IF(B1510="","",1-K1510/'Mortgage Calculator'!$D$6)</f>
        <v>0</v>
      </c>
    </row>
    <row r="1511" spans="2:14">
      <c r="B1511" s="30">
        <f>IF(B1510="","",IF(K1510&gt;0.005,B1510+1,""))</f>
        <v>0</v>
      </c>
      <c r="C1511" s="31">
        <f>IF(B1511="","",EDATE('Mortgage Calculator'!$D$10,B1511-1))</f>
        <v>0</v>
      </c>
      <c r="D1511" s="30">
        <f>IF(B1511="","",INT((B1511-1)/12)+1)</f>
        <v>0</v>
      </c>
      <c r="E1511" s="32">
        <f>IF(B1511="","",K1510)</f>
        <v>0</v>
      </c>
      <c r="F1511" s="32">
        <f>IF(B1511="","",IF(B1511&gt;='Mortgage Calculator'!$D$22,E1511+I1511,MIN('Mortgage Calculator'!$D$23,E1511+I1511)))</f>
        <v>0</v>
      </c>
      <c r="G1511" s="33"/>
      <c r="H1511" s="32">
        <f>IF(B1511="","",MAX(0,MIN('Mortgage Calculator'!$D$17+N(G1511),E1511+I1511-F1511)))</f>
        <v>0</v>
      </c>
      <c r="I1511" s="32">
        <f>IF(B1511="","",ROUND(E1511*'Mortgage Calculator'!$D$8/12,2))</f>
        <v>0</v>
      </c>
      <c r="J1511" s="32">
        <f>IF(B1511="","",F1511+H1511-I1511)</f>
        <v>0</v>
      </c>
      <c r="K1511" s="34">
        <f>IF(B1511="","",ROUND(E1511-J1511,2))</f>
        <v>0</v>
      </c>
      <c r="L1511" s="35">
        <f>IF(B1511="","",L1510+I1511)</f>
        <v>0</v>
      </c>
      <c r="M1511" s="32">
        <f>IF(B1511="","",IF(AND('Mortgage Calculator'!$D$21/'Mortgage Calculator'!$D$6&gt;0.8,E1511/'Mortgage Calculator'!$D$6&gt;0.78),ROUND('Mortgage Calculator'!$D$21*'Mortgage Calculator'!$D$15/12,2),0))</f>
        <v>0</v>
      </c>
      <c r="N1511" s="36">
        <f>IF(B1511="","",1-K1511/'Mortgage Calculator'!$D$6)</f>
        <v>0</v>
      </c>
    </row>
    <row r="1512" spans="2:14">
      <c r="B1512" s="30">
        <f>IF(B1511="","",IF(K1511&gt;0.005,B1511+1,""))</f>
        <v>0</v>
      </c>
      <c r="C1512" s="31">
        <f>IF(B1512="","",EDATE('Mortgage Calculator'!$D$10,B1512-1))</f>
        <v>0</v>
      </c>
      <c r="D1512" s="30">
        <f>IF(B1512="","",INT((B1512-1)/12)+1)</f>
        <v>0</v>
      </c>
      <c r="E1512" s="32">
        <f>IF(B1512="","",K1511)</f>
        <v>0</v>
      </c>
      <c r="F1512" s="32">
        <f>IF(B1512="","",IF(B1512&gt;='Mortgage Calculator'!$D$22,E1512+I1512,MIN('Mortgage Calculator'!$D$23,E1512+I1512)))</f>
        <v>0</v>
      </c>
      <c r="G1512" s="33"/>
      <c r="H1512" s="32">
        <f>IF(B1512="","",MAX(0,MIN('Mortgage Calculator'!$D$17+N(G1512),E1512+I1512-F1512)))</f>
        <v>0</v>
      </c>
      <c r="I1512" s="32">
        <f>IF(B1512="","",ROUND(E1512*'Mortgage Calculator'!$D$8/12,2))</f>
        <v>0</v>
      </c>
      <c r="J1512" s="32">
        <f>IF(B1512="","",F1512+H1512-I1512)</f>
        <v>0</v>
      </c>
      <c r="K1512" s="34">
        <f>IF(B1512="","",ROUND(E1512-J1512,2))</f>
        <v>0</v>
      </c>
      <c r="L1512" s="35">
        <f>IF(B1512="","",L1511+I1512)</f>
        <v>0</v>
      </c>
      <c r="M1512" s="32">
        <f>IF(B1512="","",IF(AND('Mortgage Calculator'!$D$21/'Mortgage Calculator'!$D$6&gt;0.8,E1512/'Mortgage Calculator'!$D$6&gt;0.78),ROUND('Mortgage Calculator'!$D$21*'Mortgage Calculator'!$D$15/12,2),0))</f>
        <v>0</v>
      </c>
      <c r="N1512" s="36">
        <f>IF(B1512="","",1-K1512/'Mortgage Calculator'!$D$6)</f>
        <v>0</v>
      </c>
    </row>
    <row r="1513" spans="2:14">
      <c r="B1513" s="30">
        <f>IF(B1512="","",IF(K1512&gt;0.005,B1512+1,""))</f>
        <v>0</v>
      </c>
      <c r="C1513" s="31">
        <f>IF(B1513="","",EDATE('Mortgage Calculator'!$D$10,B1513-1))</f>
        <v>0</v>
      </c>
      <c r="D1513" s="30">
        <f>IF(B1513="","",INT((B1513-1)/12)+1)</f>
        <v>0</v>
      </c>
      <c r="E1513" s="32">
        <f>IF(B1513="","",K1512)</f>
        <v>0</v>
      </c>
      <c r="F1513" s="32">
        <f>IF(B1513="","",IF(B1513&gt;='Mortgage Calculator'!$D$22,E1513+I1513,MIN('Mortgage Calculator'!$D$23,E1513+I1513)))</f>
        <v>0</v>
      </c>
      <c r="G1513" s="33"/>
      <c r="H1513" s="32">
        <f>IF(B1513="","",MAX(0,MIN('Mortgage Calculator'!$D$17+N(G1513),E1513+I1513-F1513)))</f>
        <v>0</v>
      </c>
      <c r="I1513" s="32">
        <f>IF(B1513="","",ROUND(E1513*'Mortgage Calculator'!$D$8/12,2))</f>
        <v>0</v>
      </c>
      <c r="J1513" s="32">
        <f>IF(B1513="","",F1513+H1513-I1513)</f>
        <v>0</v>
      </c>
      <c r="K1513" s="34">
        <f>IF(B1513="","",ROUND(E1513-J1513,2))</f>
        <v>0</v>
      </c>
      <c r="L1513" s="35">
        <f>IF(B1513="","",L1512+I1513)</f>
        <v>0</v>
      </c>
      <c r="M1513" s="32">
        <f>IF(B1513="","",IF(AND('Mortgage Calculator'!$D$21/'Mortgage Calculator'!$D$6&gt;0.8,E1513/'Mortgage Calculator'!$D$6&gt;0.78),ROUND('Mortgage Calculator'!$D$21*'Mortgage Calculator'!$D$15/12,2),0))</f>
        <v>0</v>
      </c>
      <c r="N1513" s="36">
        <f>IF(B1513="","",1-K1513/'Mortgage Calculator'!$D$6)</f>
        <v>0</v>
      </c>
    </row>
    <row r="1514" spans="2:14">
      <c r="B1514" s="30">
        <f>IF(B1513="","",IF(K1513&gt;0.005,B1513+1,""))</f>
        <v>0</v>
      </c>
      <c r="C1514" s="31">
        <f>IF(B1514="","",EDATE('Mortgage Calculator'!$D$10,B1514-1))</f>
        <v>0</v>
      </c>
      <c r="D1514" s="30">
        <f>IF(B1514="","",INT((B1514-1)/12)+1)</f>
        <v>0</v>
      </c>
      <c r="E1514" s="32">
        <f>IF(B1514="","",K1513)</f>
        <v>0</v>
      </c>
      <c r="F1514" s="32">
        <f>IF(B1514="","",IF(B1514&gt;='Mortgage Calculator'!$D$22,E1514+I1514,MIN('Mortgage Calculator'!$D$23,E1514+I1514)))</f>
        <v>0</v>
      </c>
      <c r="G1514" s="33"/>
      <c r="H1514" s="32">
        <f>IF(B1514="","",MAX(0,MIN('Mortgage Calculator'!$D$17+N(G1514),E1514+I1514-F1514)))</f>
        <v>0</v>
      </c>
      <c r="I1514" s="32">
        <f>IF(B1514="","",ROUND(E1514*'Mortgage Calculator'!$D$8/12,2))</f>
        <v>0</v>
      </c>
      <c r="J1514" s="32">
        <f>IF(B1514="","",F1514+H1514-I1514)</f>
        <v>0</v>
      </c>
      <c r="K1514" s="34">
        <f>IF(B1514="","",ROUND(E1514-J1514,2))</f>
        <v>0</v>
      </c>
      <c r="L1514" s="35">
        <f>IF(B1514="","",L1513+I1514)</f>
        <v>0</v>
      </c>
      <c r="M1514" s="32">
        <f>IF(B1514="","",IF(AND('Mortgage Calculator'!$D$21/'Mortgage Calculator'!$D$6&gt;0.8,E1514/'Mortgage Calculator'!$D$6&gt;0.78),ROUND('Mortgage Calculator'!$D$21*'Mortgage Calculator'!$D$15/12,2),0))</f>
        <v>0</v>
      </c>
      <c r="N1514" s="36">
        <f>IF(B1514="","",1-K1514/'Mortgage Calculator'!$D$6)</f>
        <v>0</v>
      </c>
    </row>
    <row r="1515" spans="2:14">
      <c r="B1515" s="30">
        <f>IF(B1514="","",IF(K1514&gt;0.005,B1514+1,""))</f>
        <v>0</v>
      </c>
      <c r="C1515" s="31">
        <f>IF(B1515="","",EDATE('Mortgage Calculator'!$D$10,B1515-1))</f>
        <v>0</v>
      </c>
      <c r="D1515" s="30">
        <f>IF(B1515="","",INT((B1515-1)/12)+1)</f>
        <v>0</v>
      </c>
      <c r="E1515" s="32">
        <f>IF(B1515="","",K1514)</f>
        <v>0</v>
      </c>
      <c r="F1515" s="32">
        <f>IF(B1515="","",IF(B1515&gt;='Mortgage Calculator'!$D$22,E1515+I1515,MIN('Mortgage Calculator'!$D$23,E1515+I1515)))</f>
        <v>0</v>
      </c>
      <c r="G1515" s="33"/>
      <c r="H1515" s="32">
        <f>IF(B1515="","",MAX(0,MIN('Mortgage Calculator'!$D$17+N(G1515),E1515+I1515-F1515)))</f>
        <v>0</v>
      </c>
      <c r="I1515" s="32">
        <f>IF(B1515="","",ROUND(E1515*'Mortgage Calculator'!$D$8/12,2))</f>
        <v>0</v>
      </c>
      <c r="J1515" s="32">
        <f>IF(B1515="","",F1515+H1515-I1515)</f>
        <v>0</v>
      </c>
      <c r="K1515" s="34">
        <f>IF(B1515="","",ROUND(E1515-J1515,2))</f>
        <v>0</v>
      </c>
      <c r="L1515" s="35">
        <f>IF(B1515="","",L1514+I1515)</f>
        <v>0</v>
      </c>
      <c r="M1515" s="32">
        <f>IF(B1515="","",IF(AND('Mortgage Calculator'!$D$21/'Mortgage Calculator'!$D$6&gt;0.8,E1515/'Mortgage Calculator'!$D$6&gt;0.78),ROUND('Mortgage Calculator'!$D$21*'Mortgage Calculator'!$D$15/12,2),0))</f>
        <v>0</v>
      </c>
      <c r="N1515" s="36">
        <f>IF(B1515="","",1-K1515/'Mortgage Calculator'!$D$6)</f>
        <v>0</v>
      </c>
    </row>
    <row r="1516" spans="2:14">
      <c r="B1516" s="30">
        <f>IF(B1515="","",IF(K1515&gt;0.005,B1515+1,""))</f>
        <v>0</v>
      </c>
      <c r="C1516" s="31">
        <f>IF(B1516="","",EDATE('Mortgage Calculator'!$D$10,B1516-1))</f>
        <v>0</v>
      </c>
      <c r="D1516" s="30">
        <f>IF(B1516="","",INT((B1516-1)/12)+1)</f>
        <v>0</v>
      </c>
      <c r="E1516" s="32">
        <f>IF(B1516="","",K1515)</f>
        <v>0</v>
      </c>
      <c r="F1516" s="32">
        <f>IF(B1516="","",IF(B1516&gt;='Mortgage Calculator'!$D$22,E1516+I1516,MIN('Mortgage Calculator'!$D$23,E1516+I1516)))</f>
        <v>0</v>
      </c>
      <c r="G1516" s="33"/>
      <c r="H1516" s="32">
        <f>IF(B1516="","",MAX(0,MIN('Mortgage Calculator'!$D$17+N(G1516),E1516+I1516-F1516)))</f>
        <v>0</v>
      </c>
      <c r="I1516" s="32">
        <f>IF(B1516="","",ROUND(E1516*'Mortgage Calculator'!$D$8/12,2))</f>
        <v>0</v>
      </c>
      <c r="J1516" s="32">
        <f>IF(B1516="","",F1516+H1516-I1516)</f>
        <v>0</v>
      </c>
      <c r="K1516" s="34">
        <f>IF(B1516="","",ROUND(E1516-J1516,2))</f>
        <v>0</v>
      </c>
      <c r="L1516" s="35">
        <f>IF(B1516="","",L1515+I1516)</f>
        <v>0</v>
      </c>
      <c r="M1516" s="32">
        <f>IF(B1516="","",IF(AND('Mortgage Calculator'!$D$21/'Mortgage Calculator'!$D$6&gt;0.8,E1516/'Mortgage Calculator'!$D$6&gt;0.78),ROUND('Mortgage Calculator'!$D$21*'Mortgage Calculator'!$D$15/12,2),0))</f>
        <v>0</v>
      </c>
      <c r="N1516" s="36">
        <f>IF(B1516="","",1-K1516/'Mortgage Calculator'!$D$6)</f>
        <v>0</v>
      </c>
    </row>
    <row r="1517" spans="2:14">
      <c r="B1517" s="30">
        <f>IF(B1516="","",IF(K1516&gt;0.005,B1516+1,""))</f>
        <v>0</v>
      </c>
      <c r="C1517" s="31">
        <f>IF(B1517="","",EDATE('Mortgage Calculator'!$D$10,B1517-1))</f>
        <v>0</v>
      </c>
      <c r="D1517" s="30">
        <f>IF(B1517="","",INT((B1517-1)/12)+1)</f>
        <v>0</v>
      </c>
      <c r="E1517" s="32">
        <f>IF(B1517="","",K1516)</f>
        <v>0</v>
      </c>
      <c r="F1517" s="32">
        <f>IF(B1517="","",IF(B1517&gt;='Mortgage Calculator'!$D$22,E1517+I1517,MIN('Mortgage Calculator'!$D$23,E1517+I1517)))</f>
        <v>0</v>
      </c>
      <c r="G1517" s="33"/>
      <c r="H1517" s="32">
        <f>IF(B1517="","",MAX(0,MIN('Mortgage Calculator'!$D$17+N(G1517),E1517+I1517-F1517)))</f>
        <v>0</v>
      </c>
      <c r="I1517" s="32">
        <f>IF(B1517="","",ROUND(E1517*'Mortgage Calculator'!$D$8/12,2))</f>
        <v>0</v>
      </c>
      <c r="J1517" s="32">
        <f>IF(B1517="","",F1517+H1517-I1517)</f>
        <v>0</v>
      </c>
      <c r="K1517" s="34">
        <f>IF(B1517="","",ROUND(E1517-J1517,2))</f>
        <v>0</v>
      </c>
      <c r="L1517" s="35">
        <f>IF(B1517="","",L1516+I1517)</f>
        <v>0</v>
      </c>
      <c r="M1517" s="32">
        <f>IF(B1517="","",IF(AND('Mortgage Calculator'!$D$21/'Mortgage Calculator'!$D$6&gt;0.8,E1517/'Mortgage Calculator'!$D$6&gt;0.78),ROUND('Mortgage Calculator'!$D$21*'Mortgage Calculator'!$D$15/12,2),0))</f>
        <v>0</v>
      </c>
      <c r="N1517" s="36">
        <f>IF(B1517="","",1-K1517/'Mortgage Calculator'!$D$6)</f>
        <v>0</v>
      </c>
    </row>
    <row r="1518" spans="2:14">
      <c r="B1518" s="30">
        <f>IF(B1517="","",IF(K1517&gt;0.005,B1517+1,""))</f>
        <v>0</v>
      </c>
      <c r="C1518" s="31">
        <f>IF(B1518="","",EDATE('Mortgage Calculator'!$D$10,B1518-1))</f>
        <v>0</v>
      </c>
      <c r="D1518" s="30">
        <f>IF(B1518="","",INT((B1518-1)/12)+1)</f>
        <v>0</v>
      </c>
      <c r="E1518" s="32">
        <f>IF(B1518="","",K1517)</f>
        <v>0</v>
      </c>
      <c r="F1518" s="32">
        <f>IF(B1518="","",IF(B1518&gt;='Mortgage Calculator'!$D$22,E1518+I1518,MIN('Mortgage Calculator'!$D$23,E1518+I1518)))</f>
        <v>0</v>
      </c>
      <c r="G1518" s="33"/>
      <c r="H1518" s="32">
        <f>IF(B1518="","",MAX(0,MIN('Mortgage Calculator'!$D$17+N(G1518),E1518+I1518-F1518)))</f>
        <v>0</v>
      </c>
      <c r="I1518" s="32">
        <f>IF(B1518="","",ROUND(E1518*'Mortgage Calculator'!$D$8/12,2))</f>
        <v>0</v>
      </c>
      <c r="J1518" s="32">
        <f>IF(B1518="","",F1518+H1518-I1518)</f>
        <v>0</v>
      </c>
      <c r="K1518" s="34">
        <f>IF(B1518="","",ROUND(E1518-J1518,2))</f>
        <v>0</v>
      </c>
      <c r="L1518" s="35">
        <f>IF(B1518="","",L1517+I1518)</f>
        <v>0</v>
      </c>
      <c r="M1518" s="32">
        <f>IF(B1518="","",IF(AND('Mortgage Calculator'!$D$21/'Mortgage Calculator'!$D$6&gt;0.8,E1518/'Mortgage Calculator'!$D$6&gt;0.78),ROUND('Mortgage Calculator'!$D$21*'Mortgage Calculator'!$D$15/12,2),0))</f>
        <v>0</v>
      </c>
      <c r="N1518" s="36">
        <f>IF(B1518="","",1-K1518/'Mortgage Calculator'!$D$6)</f>
        <v>0</v>
      </c>
    </row>
    <row r="1519" spans="2:14">
      <c r="B1519" s="30">
        <f>IF(B1518="","",IF(K1518&gt;0.005,B1518+1,""))</f>
        <v>0</v>
      </c>
      <c r="C1519" s="31">
        <f>IF(B1519="","",EDATE('Mortgage Calculator'!$D$10,B1519-1))</f>
        <v>0</v>
      </c>
      <c r="D1519" s="30">
        <f>IF(B1519="","",INT((B1519-1)/12)+1)</f>
        <v>0</v>
      </c>
      <c r="E1519" s="32">
        <f>IF(B1519="","",K1518)</f>
        <v>0</v>
      </c>
      <c r="F1519" s="32">
        <f>IF(B1519="","",IF(B1519&gt;='Mortgage Calculator'!$D$22,E1519+I1519,MIN('Mortgage Calculator'!$D$23,E1519+I1519)))</f>
        <v>0</v>
      </c>
      <c r="G1519" s="33"/>
      <c r="H1519" s="32">
        <f>IF(B1519="","",MAX(0,MIN('Mortgage Calculator'!$D$17+N(G1519),E1519+I1519-F1519)))</f>
        <v>0</v>
      </c>
      <c r="I1519" s="32">
        <f>IF(B1519="","",ROUND(E1519*'Mortgage Calculator'!$D$8/12,2))</f>
        <v>0</v>
      </c>
      <c r="J1519" s="32">
        <f>IF(B1519="","",F1519+H1519-I1519)</f>
        <v>0</v>
      </c>
      <c r="K1519" s="34">
        <f>IF(B1519="","",ROUND(E1519-J1519,2))</f>
        <v>0</v>
      </c>
      <c r="L1519" s="35">
        <f>IF(B1519="","",L1518+I1519)</f>
        <v>0</v>
      </c>
      <c r="M1519" s="32">
        <f>IF(B1519="","",IF(AND('Mortgage Calculator'!$D$21/'Mortgage Calculator'!$D$6&gt;0.8,E1519/'Mortgage Calculator'!$D$6&gt;0.78),ROUND('Mortgage Calculator'!$D$21*'Mortgage Calculator'!$D$15/12,2),0))</f>
        <v>0</v>
      </c>
      <c r="N1519" s="36">
        <f>IF(B1519="","",1-K1519/'Mortgage Calculator'!$D$6)</f>
        <v>0</v>
      </c>
    </row>
    <row r="1520" spans="2:14">
      <c r="B1520" s="30">
        <f>IF(B1519="","",IF(K1519&gt;0.005,B1519+1,""))</f>
        <v>0</v>
      </c>
      <c r="C1520" s="31">
        <f>IF(B1520="","",EDATE('Mortgage Calculator'!$D$10,B1520-1))</f>
        <v>0</v>
      </c>
      <c r="D1520" s="30">
        <f>IF(B1520="","",INT((B1520-1)/12)+1)</f>
        <v>0</v>
      </c>
      <c r="E1520" s="32">
        <f>IF(B1520="","",K1519)</f>
        <v>0</v>
      </c>
      <c r="F1520" s="32">
        <f>IF(B1520="","",IF(B1520&gt;='Mortgage Calculator'!$D$22,E1520+I1520,MIN('Mortgage Calculator'!$D$23,E1520+I1520)))</f>
        <v>0</v>
      </c>
      <c r="G1520" s="33"/>
      <c r="H1520" s="32">
        <f>IF(B1520="","",MAX(0,MIN('Mortgage Calculator'!$D$17+N(G1520),E1520+I1520-F1520)))</f>
        <v>0</v>
      </c>
      <c r="I1520" s="32">
        <f>IF(B1520="","",ROUND(E1520*'Mortgage Calculator'!$D$8/12,2))</f>
        <v>0</v>
      </c>
      <c r="J1520" s="32">
        <f>IF(B1520="","",F1520+H1520-I1520)</f>
        <v>0</v>
      </c>
      <c r="K1520" s="34">
        <f>IF(B1520="","",ROUND(E1520-J1520,2))</f>
        <v>0</v>
      </c>
      <c r="L1520" s="35">
        <f>IF(B1520="","",L1519+I1520)</f>
        <v>0</v>
      </c>
      <c r="M1520" s="32">
        <f>IF(B1520="","",IF(AND('Mortgage Calculator'!$D$21/'Mortgage Calculator'!$D$6&gt;0.8,E1520/'Mortgage Calculator'!$D$6&gt;0.78),ROUND('Mortgage Calculator'!$D$21*'Mortgage Calculator'!$D$15/12,2),0))</f>
        <v>0</v>
      </c>
      <c r="N1520" s="36">
        <f>IF(B1520="","",1-K1520/'Mortgage Calculator'!$D$6)</f>
        <v>0</v>
      </c>
    </row>
    <row r="1521" spans="2:14">
      <c r="B1521" s="30">
        <f>IF(B1520="","",IF(K1520&gt;0.005,B1520+1,""))</f>
        <v>0</v>
      </c>
      <c r="C1521" s="31">
        <f>IF(B1521="","",EDATE('Mortgage Calculator'!$D$10,B1521-1))</f>
        <v>0</v>
      </c>
      <c r="D1521" s="30">
        <f>IF(B1521="","",INT((B1521-1)/12)+1)</f>
        <v>0</v>
      </c>
      <c r="E1521" s="32">
        <f>IF(B1521="","",K1520)</f>
        <v>0</v>
      </c>
      <c r="F1521" s="32">
        <f>IF(B1521="","",IF(B1521&gt;='Mortgage Calculator'!$D$22,E1521+I1521,MIN('Mortgage Calculator'!$D$23,E1521+I1521)))</f>
        <v>0</v>
      </c>
      <c r="G1521" s="33"/>
      <c r="H1521" s="32">
        <f>IF(B1521="","",MAX(0,MIN('Mortgage Calculator'!$D$17+N(G1521),E1521+I1521-F1521)))</f>
        <v>0</v>
      </c>
      <c r="I1521" s="32">
        <f>IF(B1521="","",ROUND(E1521*'Mortgage Calculator'!$D$8/12,2))</f>
        <v>0</v>
      </c>
      <c r="J1521" s="32">
        <f>IF(B1521="","",F1521+H1521-I1521)</f>
        <v>0</v>
      </c>
      <c r="K1521" s="34">
        <f>IF(B1521="","",ROUND(E1521-J1521,2))</f>
        <v>0</v>
      </c>
      <c r="L1521" s="35">
        <f>IF(B1521="","",L1520+I1521)</f>
        <v>0</v>
      </c>
      <c r="M1521" s="32">
        <f>IF(B1521="","",IF(AND('Mortgage Calculator'!$D$21/'Mortgage Calculator'!$D$6&gt;0.8,E1521/'Mortgage Calculator'!$D$6&gt;0.78),ROUND('Mortgage Calculator'!$D$21*'Mortgage Calculator'!$D$15/12,2),0))</f>
        <v>0</v>
      </c>
      <c r="N1521" s="36">
        <f>IF(B1521="","",1-K1521/'Mortgage Calculator'!$D$6)</f>
        <v>0</v>
      </c>
    </row>
    <row r="1522" spans="2:14">
      <c r="B1522" s="30">
        <f>IF(B1521="","",IF(K1521&gt;0.005,B1521+1,""))</f>
        <v>0</v>
      </c>
      <c r="C1522" s="31">
        <f>IF(B1522="","",EDATE('Mortgage Calculator'!$D$10,B1522-1))</f>
        <v>0</v>
      </c>
      <c r="D1522" s="30">
        <f>IF(B1522="","",INT((B1522-1)/12)+1)</f>
        <v>0</v>
      </c>
      <c r="E1522" s="32">
        <f>IF(B1522="","",K1521)</f>
        <v>0</v>
      </c>
      <c r="F1522" s="32">
        <f>IF(B1522="","",IF(B1522&gt;='Mortgage Calculator'!$D$22,E1522+I1522,MIN('Mortgage Calculator'!$D$23,E1522+I1522)))</f>
        <v>0</v>
      </c>
      <c r="G1522" s="33"/>
      <c r="H1522" s="32">
        <f>IF(B1522="","",MAX(0,MIN('Mortgage Calculator'!$D$17+N(G1522),E1522+I1522-F1522)))</f>
        <v>0</v>
      </c>
      <c r="I1522" s="32">
        <f>IF(B1522="","",ROUND(E1522*'Mortgage Calculator'!$D$8/12,2))</f>
        <v>0</v>
      </c>
      <c r="J1522" s="32">
        <f>IF(B1522="","",F1522+H1522-I1522)</f>
        <v>0</v>
      </c>
      <c r="K1522" s="34">
        <f>IF(B1522="","",ROUND(E1522-J1522,2))</f>
        <v>0</v>
      </c>
      <c r="L1522" s="35">
        <f>IF(B1522="","",L1521+I1522)</f>
        <v>0</v>
      </c>
      <c r="M1522" s="32">
        <f>IF(B1522="","",IF(AND('Mortgage Calculator'!$D$21/'Mortgage Calculator'!$D$6&gt;0.8,E1522/'Mortgage Calculator'!$D$6&gt;0.78),ROUND('Mortgage Calculator'!$D$21*'Mortgage Calculator'!$D$15/12,2),0))</f>
        <v>0</v>
      </c>
      <c r="N1522" s="36">
        <f>IF(B1522="","",1-K1522/'Mortgage Calculator'!$D$6)</f>
        <v>0</v>
      </c>
    </row>
    <row r="1523" spans="2:14">
      <c r="B1523" s="30">
        <f>IF(B1522="","",IF(K1522&gt;0.005,B1522+1,""))</f>
        <v>0</v>
      </c>
      <c r="C1523" s="31">
        <f>IF(B1523="","",EDATE('Mortgage Calculator'!$D$10,B1523-1))</f>
        <v>0</v>
      </c>
      <c r="D1523" s="30">
        <f>IF(B1523="","",INT((B1523-1)/12)+1)</f>
        <v>0</v>
      </c>
      <c r="E1523" s="32">
        <f>IF(B1523="","",K1522)</f>
        <v>0</v>
      </c>
      <c r="F1523" s="32">
        <f>IF(B1523="","",IF(B1523&gt;='Mortgage Calculator'!$D$22,E1523+I1523,MIN('Mortgage Calculator'!$D$23,E1523+I1523)))</f>
        <v>0</v>
      </c>
      <c r="G1523" s="33"/>
      <c r="H1523" s="32">
        <f>IF(B1523="","",MAX(0,MIN('Mortgage Calculator'!$D$17+N(G1523),E1523+I1523-F1523)))</f>
        <v>0</v>
      </c>
      <c r="I1523" s="32">
        <f>IF(B1523="","",ROUND(E1523*'Mortgage Calculator'!$D$8/12,2))</f>
        <v>0</v>
      </c>
      <c r="J1523" s="32">
        <f>IF(B1523="","",F1523+H1523-I1523)</f>
        <v>0</v>
      </c>
      <c r="K1523" s="34">
        <f>IF(B1523="","",ROUND(E1523-J1523,2))</f>
        <v>0</v>
      </c>
      <c r="L1523" s="35">
        <f>IF(B1523="","",L1522+I1523)</f>
        <v>0</v>
      </c>
      <c r="M1523" s="32">
        <f>IF(B1523="","",IF(AND('Mortgage Calculator'!$D$21/'Mortgage Calculator'!$D$6&gt;0.8,E1523/'Mortgage Calculator'!$D$6&gt;0.78),ROUND('Mortgage Calculator'!$D$21*'Mortgage Calculator'!$D$15/12,2),0))</f>
        <v>0</v>
      </c>
      <c r="N1523" s="36">
        <f>IF(B1523="","",1-K1523/'Mortgage Calculator'!$D$6)</f>
        <v>0</v>
      </c>
    </row>
    <row r="1524" spans="2:14">
      <c r="B1524" s="30">
        <f>IF(B1523="","",IF(K1523&gt;0.005,B1523+1,""))</f>
        <v>0</v>
      </c>
      <c r="C1524" s="31">
        <f>IF(B1524="","",EDATE('Mortgage Calculator'!$D$10,B1524-1))</f>
        <v>0</v>
      </c>
      <c r="D1524" s="30">
        <f>IF(B1524="","",INT((B1524-1)/12)+1)</f>
        <v>0</v>
      </c>
      <c r="E1524" s="32">
        <f>IF(B1524="","",K1523)</f>
        <v>0</v>
      </c>
      <c r="F1524" s="32">
        <f>IF(B1524="","",IF(B1524&gt;='Mortgage Calculator'!$D$22,E1524+I1524,MIN('Mortgage Calculator'!$D$23,E1524+I1524)))</f>
        <v>0</v>
      </c>
      <c r="G1524" s="33"/>
      <c r="H1524" s="32">
        <f>IF(B1524="","",MAX(0,MIN('Mortgage Calculator'!$D$17+N(G1524),E1524+I1524-F1524)))</f>
        <v>0</v>
      </c>
      <c r="I1524" s="32">
        <f>IF(B1524="","",ROUND(E1524*'Mortgage Calculator'!$D$8/12,2))</f>
        <v>0</v>
      </c>
      <c r="J1524" s="32">
        <f>IF(B1524="","",F1524+H1524-I1524)</f>
        <v>0</v>
      </c>
      <c r="K1524" s="34">
        <f>IF(B1524="","",ROUND(E1524-J1524,2))</f>
        <v>0</v>
      </c>
      <c r="L1524" s="35">
        <f>IF(B1524="","",L1523+I1524)</f>
        <v>0</v>
      </c>
      <c r="M1524" s="32">
        <f>IF(B1524="","",IF(AND('Mortgage Calculator'!$D$21/'Mortgage Calculator'!$D$6&gt;0.8,E1524/'Mortgage Calculator'!$D$6&gt;0.78),ROUND('Mortgage Calculator'!$D$21*'Mortgage Calculator'!$D$15/12,2),0))</f>
        <v>0</v>
      </c>
      <c r="N1524" s="36">
        <f>IF(B1524="","",1-K1524/'Mortgage Calculator'!$D$6)</f>
        <v>0</v>
      </c>
    </row>
    <row r="1525" spans="2:14">
      <c r="B1525" s="30">
        <f>IF(B1524="","",IF(K1524&gt;0.005,B1524+1,""))</f>
        <v>0</v>
      </c>
      <c r="C1525" s="31">
        <f>IF(B1525="","",EDATE('Mortgage Calculator'!$D$10,B1525-1))</f>
        <v>0</v>
      </c>
      <c r="D1525" s="30">
        <f>IF(B1525="","",INT((B1525-1)/12)+1)</f>
        <v>0</v>
      </c>
      <c r="E1525" s="32">
        <f>IF(B1525="","",K1524)</f>
        <v>0</v>
      </c>
      <c r="F1525" s="32">
        <f>IF(B1525="","",IF(B1525&gt;='Mortgage Calculator'!$D$22,E1525+I1525,MIN('Mortgage Calculator'!$D$23,E1525+I1525)))</f>
        <v>0</v>
      </c>
      <c r="G1525" s="33"/>
      <c r="H1525" s="32">
        <f>IF(B1525="","",MAX(0,MIN('Mortgage Calculator'!$D$17+N(G1525),E1525+I1525-F1525)))</f>
        <v>0</v>
      </c>
      <c r="I1525" s="32">
        <f>IF(B1525="","",ROUND(E1525*'Mortgage Calculator'!$D$8/12,2))</f>
        <v>0</v>
      </c>
      <c r="J1525" s="32">
        <f>IF(B1525="","",F1525+H1525-I1525)</f>
        <v>0</v>
      </c>
      <c r="K1525" s="34">
        <f>IF(B1525="","",ROUND(E1525-J1525,2))</f>
        <v>0</v>
      </c>
      <c r="L1525" s="35">
        <f>IF(B1525="","",L1524+I1525)</f>
        <v>0</v>
      </c>
      <c r="M1525" s="32">
        <f>IF(B1525="","",IF(AND('Mortgage Calculator'!$D$21/'Mortgage Calculator'!$D$6&gt;0.8,E1525/'Mortgage Calculator'!$D$6&gt;0.78),ROUND('Mortgage Calculator'!$D$21*'Mortgage Calculator'!$D$15/12,2),0))</f>
        <v>0</v>
      </c>
      <c r="N1525" s="36">
        <f>IF(B1525="","",1-K1525/'Mortgage Calculator'!$D$6)</f>
        <v>0</v>
      </c>
    </row>
    <row r="1526" spans="2:14">
      <c r="B1526" s="30">
        <f>IF(B1525="","",IF(K1525&gt;0.005,B1525+1,""))</f>
        <v>0</v>
      </c>
      <c r="C1526" s="31">
        <f>IF(B1526="","",EDATE('Mortgage Calculator'!$D$10,B1526-1))</f>
        <v>0</v>
      </c>
      <c r="D1526" s="30">
        <f>IF(B1526="","",INT((B1526-1)/12)+1)</f>
        <v>0</v>
      </c>
      <c r="E1526" s="32">
        <f>IF(B1526="","",K1525)</f>
        <v>0</v>
      </c>
      <c r="F1526" s="32">
        <f>IF(B1526="","",IF(B1526&gt;='Mortgage Calculator'!$D$22,E1526+I1526,MIN('Mortgage Calculator'!$D$23,E1526+I1526)))</f>
        <v>0</v>
      </c>
      <c r="G1526" s="33"/>
      <c r="H1526" s="32">
        <f>IF(B1526="","",MAX(0,MIN('Mortgage Calculator'!$D$17+N(G1526),E1526+I1526-F1526)))</f>
        <v>0</v>
      </c>
      <c r="I1526" s="32">
        <f>IF(B1526="","",ROUND(E1526*'Mortgage Calculator'!$D$8/12,2))</f>
        <v>0</v>
      </c>
      <c r="J1526" s="32">
        <f>IF(B1526="","",F1526+H1526-I1526)</f>
        <v>0</v>
      </c>
      <c r="K1526" s="34">
        <f>IF(B1526="","",ROUND(E1526-J1526,2))</f>
        <v>0</v>
      </c>
      <c r="L1526" s="35">
        <f>IF(B1526="","",L1525+I1526)</f>
        <v>0</v>
      </c>
      <c r="M1526" s="32">
        <f>IF(B1526="","",IF(AND('Mortgage Calculator'!$D$21/'Mortgage Calculator'!$D$6&gt;0.8,E1526/'Mortgage Calculator'!$D$6&gt;0.78),ROUND('Mortgage Calculator'!$D$21*'Mortgage Calculator'!$D$15/12,2),0))</f>
        <v>0</v>
      </c>
      <c r="N1526" s="36">
        <f>IF(B1526="","",1-K1526/'Mortgage Calculator'!$D$6)</f>
        <v>0</v>
      </c>
    </row>
    <row r="1527" spans="2:14">
      <c r="B1527" s="30">
        <f>IF(B1526="","",IF(K1526&gt;0.005,B1526+1,""))</f>
        <v>0</v>
      </c>
      <c r="C1527" s="31">
        <f>IF(B1527="","",EDATE('Mortgage Calculator'!$D$10,B1527-1))</f>
        <v>0</v>
      </c>
      <c r="D1527" s="30">
        <f>IF(B1527="","",INT((B1527-1)/12)+1)</f>
        <v>0</v>
      </c>
      <c r="E1527" s="32">
        <f>IF(B1527="","",K1526)</f>
        <v>0</v>
      </c>
      <c r="F1527" s="32">
        <f>IF(B1527="","",IF(B1527&gt;='Mortgage Calculator'!$D$22,E1527+I1527,MIN('Mortgage Calculator'!$D$23,E1527+I1527)))</f>
        <v>0</v>
      </c>
      <c r="G1527" s="33"/>
      <c r="H1527" s="32">
        <f>IF(B1527="","",MAX(0,MIN('Mortgage Calculator'!$D$17+N(G1527),E1527+I1527-F1527)))</f>
        <v>0</v>
      </c>
      <c r="I1527" s="32">
        <f>IF(B1527="","",ROUND(E1527*'Mortgage Calculator'!$D$8/12,2))</f>
        <v>0</v>
      </c>
      <c r="J1527" s="32">
        <f>IF(B1527="","",F1527+H1527-I1527)</f>
        <v>0</v>
      </c>
      <c r="K1527" s="34">
        <f>IF(B1527="","",ROUND(E1527-J1527,2))</f>
        <v>0</v>
      </c>
      <c r="L1527" s="35">
        <f>IF(B1527="","",L1526+I1527)</f>
        <v>0</v>
      </c>
      <c r="M1527" s="32">
        <f>IF(B1527="","",IF(AND('Mortgage Calculator'!$D$21/'Mortgage Calculator'!$D$6&gt;0.8,E1527/'Mortgage Calculator'!$D$6&gt;0.78),ROUND('Mortgage Calculator'!$D$21*'Mortgage Calculator'!$D$15/12,2),0))</f>
        <v>0</v>
      </c>
      <c r="N1527" s="36">
        <f>IF(B1527="","",1-K1527/'Mortgage Calculator'!$D$6)</f>
        <v>0</v>
      </c>
    </row>
    <row r="1528" spans="2:14">
      <c r="B1528" s="30">
        <f>IF(B1527="","",IF(K1527&gt;0.005,B1527+1,""))</f>
        <v>0</v>
      </c>
      <c r="C1528" s="31">
        <f>IF(B1528="","",EDATE('Mortgage Calculator'!$D$10,B1528-1))</f>
        <v>0</v>
      </c>
      <c r="D1528" s="30">
        <f>IF(B1528="","",INT((B1528-1)/12)+1)</f>
        <v>0</v>
      </c>
      <c r="E1528" s="32">
        <f>IF(B1528="","",K1527)</f>
        <v>0</v>
      </c>
      <c r="F1528" s="32">
        <f>IF(B1528="","",IF(B1528&gt;='Mortgage Calculator'!$D$22,E1528+I1528,MIN('Mortgage Calculator'!$D$23,E1528+I1528)))</f>
        <v>0</v>
      </c>
      <c r="G1528" s="33"/>
      <c r="H1528" s="32">
        <f>IF(B1528="","",MAX(0,MIN('Mortgage Calculator'!$D$17+N(G1528),E1528+I1528-F1528)))</f>
        <v>0</v>
      </c>
      <c r="I1528" s="32">
        <f>IF(B1528="","",ROUND(E1528*'Mortgage Calculator'!$D$8/12,2))</f>
        <v>0</v>
      </c>
      <c r="J1528" s="32">
        <f>IF(B1528="","",F1528+H1528-I1528)</f>
        <v>0</v>
      </c>
      <c r="K1528" s="34">
        <f>IF(B1528="","",ROUND(E1528-J1528,2))</f>
        <v>0</v>
      </c>
      <c r="L1528" s="35">
        <f>IF(B1528="","",L1527+I1528)</f>
        <v>0</v>
      </c>
      <c r="M1528" s="32">
        <f>IF(B1528="","",IF(AND('Mortgage Calculator'!$D$21/'Mortgage Calculator'!$D$6&gt;0.8,E1528/'Mortgage Calculator'!$D$6&gt;0.78),ROUND('Mortgage Calculator'!$D$21*'Mortgage Calculator'!$D$15/12,2),0))</f>
        <v>0</v>
      </c>
      <c r="N1528" s="36">
        <f>IF(B1528="","",1-K1528/'Mortgage Calculator'!$D$6)</f>
        <v>0</v>
      </c>
    </row>
    <row r="1529" spans="2:14">
      <c r="B1529" s="30">
        <f>IF(B1528="","",IF(K1528&gt;0.005,B1528+1,""))</f>
        <v>0</v>
      </c>
      <c r="C1529" s="31">
        <f>IF(B1529="","",EDATE('Mortgage Calculator'!$D$10,B1529-1))</f>
        <v>0</v>
      </c>
      <c r="D1529" s="30">
        <f>IF(B1529="","",INT((B1529-1)/12)+1)</f>
        <v>0</v>
      </c>
      <c r="E1529" s="32">
        <f>IF(B1529="","",K1528)</f>
        <v>0</v>
      </c>
      <c r="F1529" s="32">
        <f>IF(B1529="","",IF(B1529&gt;='Mortgage Calculator'!$D$22,E1529+I1529,MIN('Mortgage Calculator'!$D$23,E1529+I1529)))</f>
        <v>0</v>
      </c>
      <c r="G1529" s="33"/>
      <c r="H1529" s="32">
        <f>IF(B1529="","",MAX(0,MIN('Mortgage Calculator'!$D$17+N(G1529),E1529+I1529-F1529)))</f>
        <v>0</v>
      </c>
      <c r="I1529" s="32">
        <f>IF(B1529="","",ROUND(E1529*'Mortgage Calculator'!$D$8/12,2))</f>
        <v>0</v>
      </c>
      <c r="J1529" s="32">
        <f>IF(B1529="","",F1529+H1529-I1529)</f>
        <v>0</v>
      </c>
      <c r="K1529" s="34">
        <f>IF(B1529="","",ROUND(E1529-J1529,2))</f>
        <v>0</v>
      </c>
      <c r="L1529" s="35">
        <f>IF(B1529="","",L1528+I1529)</f>
        <v>0</v>
      </c>
      <c r="M1529" s="32">
        <f>IF(B1529="","",IF(AND('Mortgage Calculator'!$D$21/'Mortgage Calculator'!$D$6&gt;0.8,E1529/'Mortgage Calculator'!$D$6&gt;0.78),ROUND('Mortgage Calculator'!$D$21*'Mortgage Calculator'!$D$15/12,2),0))</f>
        <v>0</v>
      </c>
      <c r="N1529" s="36">
        <f>IF(B1529="","",1-K1529/'Mortgage Calculator'!$D$6)</f>
        <v>0</v>
      </c>
    </row>
    <row r="1530" spans="2:14">
      <c r="B1530" s="30">
        <f>IF(B1529="","",IF(K1529&gt;0.005,B1529+1,""))</f>
        <v>0</v>
      </c>
      <c r="C1530" s="31">
        <f>IF(B1530="","",EDATE('Mortgage Calculator'!$D$10,B1530-1))</f>
        <v>0</v>
      </c>
      <c r="D1530" s="30">
        <f>IF(B1530="","",INT((B1530-1)/12)+1)</f>
        <v>0</v>
      </c>
      <c r="E1530" s="32">
        <f>IF(B1530="","",K1529)</f>
        <v>0</v>
      </c>
      <c r="F1530" s="32">
        <f>IF(B1530="","",IF(B1530&gt;='Mortgage Calculator'!$D$22,E1530+I1530,MIN('Mortgage Calculator'!$D$23,E1530+I1530)))</f>
        <v>0</v>
      </c>
      <c r="G1530" s="33"/>
      <c r="H1530" s="32">
        <f>IF(B1530="","",MAX(0,MIN('Mortgage Calculator'!$D$17+N(G1530),E1530+I1530-F1530)))</f>
        <v>0</v>
      </c>
      <c r="I1530" s="32">
        <f>IF(B1530="","",ROUND(E1530*'Mortgage Calculator'!$D$8/12,2))</f>
        <v>0</v>
      </c>
      <c r="J1530" s="32">
        <f>IF(B1530="","",F1530+H1530-I1530)</f>
        <v>0</v>
      </c>
      <c r="K1530" s="34">
        <f>IF(B1530="","",ROUND(E1530-J1530,2))</f>
        <v>0</v>
      </c>
      <c r="L1530" s="35">
        <f>IF(B1530="","",L1529+I1530)</f>
        <v>0</v>
      </c>
      <c r="M1530" s="32">
        <f>IF(B1530="","",IF(AND('Mortgage Calculator'!$D$21/'Mortgage Calculator'!$D$6&gt;0.8,E1530/'Mortgage Calculator'!$D$6&gt;0.78),ROUND('Mortgage Calculator'!$D$21*'Mortgage Calculator'!$D$15/12,2),0))</f>
        <v>0</v>
      </c>
      <c r="N1530" s="36">
        <f>IF(B1530="","",1-K1530/'Mortgage Calculator'!$D$6)</f>
        <v>0</v>
      </c>
    </row>
    <row r="1531" spans="2:14">
      <c r="B1531" s="30">
        <f>IF(B1530="","",IF(K1530&gt;0.005,B1530+1,""))</f>
        <v>0</v>
      </c>
      <c r="C1531" s="31">
        <f>IF(B1531="","",EDATE('Mortgage Calculator'!$D$10,B1531-1))</f>
        <v>0</v>
      </c>
      <c r="D1531" s="30">
        <f>IF(B1531="","",INT((B1531-1)/12)+1)</f>
        <v>0</v>
      </c>
      <c r="E1531" s="32">
        <f>IF(B1531="","",K1530)</f>
        <v>0</v>
      </c>
      <c r="F1531" s="32">
        <f>IF(B1531="","",IF(B1531&gt;='Mortgage Calculator'!$D$22,E1531+I1531,MIN('Mortgage Calculator'!$D$23,E1531+I1531)))</f>
        <v>0</v>
      </c>
      <c r="G1531" s="33"/>
      <c r="H1531" s="32">
        <f>IF(B1531="","",MAX(0,MIN('Mortgage Calculator'!$D$17+N(G1531),E1531+I1531-F1531)))</f>
        <v>0</v>
      </c>
      <c r="I1531" s="32">
        <f>IF(B1531="","",ROUND(E1531*'Mortgage Calculator'!$D$8/12,2))</f>
        <v>0</v>
      </c>
      <c r="J1531" s="32">
        <f>IF(B1531="","",F1531+H1531-I1531)</f>
        <v>0</v>
      </c>
      <c r="K1531" s="34">
        <f>IF(B1531="","",ROUND(E1531-J1531,2))</f>
        <v>0</v>
      </c>
      <c r="L1531" s="35">
        <f>IF(B1531="","",L1530+I1531)</f>
        <v>0</v>
      </c>
      <c r="M1531" s="32">
        <f>IF(B1531="","",IF(AND('Mortgage Calculator'!$D$21/'Mortgage Calculator'!$D$6&gt;0.8,E1531/'Mortgage Calculator'!$D$6&gt;0.78),ROUND('Mortgage Calculator'!$D$21*'Mortgage Calculator'!$D$15/12,2),0))</f>
        <v>0</v>
      </c>
      <c r="N1531" s="36">
        <f>IF(B1531="","",1-K1531/'Mortgage Calculator'!$D$6)</f>
        <v>0</v>
      </c>
    </row>
    <row r="1532" spans="2:14">
      <c r="B1532" s="30">
        <f>IF(B1531="","",IF(K1531&gt;0.005,B1531+1,""))</f>
        <v>0</v>
      </c>
      <c r="C1532" s="31">
        <f>IF(B1532="","",EDATE('Mortgage Calculator'!$D$10,B1532-1))</f>
        <v>0</v>
      </c>
      <c r="D1532" s="30">
        <f>IF(B1532="","",INT((B1532-1)/12)+1)</f>
        <v>0</v>
      </c>
      <c r="E1532" s="32">
        <f>IF(B1532="","",K1531)</f>
        <v>0</v>
      </c>
      <c r="F1532" s="32">
        <f>IF(B1532="","",IF(B1532&gt;='Mortgage Calculator'!$D$22,E1532+I1532,MIN('Mortgage Calculator'!$D$23,E1532+I1532)))</f>
        <v>0</v>
      </c>
      <c r="G1532" s="33"/>
      <c r="H1532" s="32">
        <f>IF(B1532="","",MAX(0,MIN('Mortgage Calculator'!$D$17+N(G1532),E1532+I1532-F1532)))</f>
        <v>0</v>
      </c>
      <c r="I1532" s="32">
        <f>IF(B1532="","",ROUND(E1532*'Mortgage Calculator'!$D$8/12,2))</f>
        <v>0</v>
      </c>
      <c r="J1532" s="32">
        <f>IF(B1532="","",F1532+H1532-I1532)</f>
        <v>0</v>
      </c>
      <c r="K1532" s="34">
        <f>IF(B1532="","",ROUND(E1532-J1532,2))</f>
        <v>0</v>
      </c>
      <c r="L1532" s="35">
        <f>IF(B1532="","",L1531+I1532)</f>
        <v>0</v>
      </c>
      <c r="M1532" s="32">
        <f>IF(B1532="","",IF(AND('Mortgage Calculator'!$D$21/'Mortgage Calculator'!$D$6&gt;0.8,E1532/'Mortgage Calculator'!$D$6&gt;0.78),ROUND('Mortgage Calculator'!$D$21*'Mortgage Calculator'!$D$15/12,2),0))</f>
        <v>0</v>
      </c>
      <c r="N1532" s="36">
        <f>IF(B1532="","",1-K1532/'Mortgage Calculator'!$D$6)</f>
        <v>0</v>
      </c>
    </row>
    <row r="1533" spans="2:14">
      <c r="B1533" s="30">
        <f>IF(B1532="","",IF(K1532&gt;0.005,B1532+1,""))</f>
        <v>0</v>
      </c>
      <c r="C1533" s="31">
        <f>IF(B1533="","",EDATE('Mortgage Calculator'!$D$10,B1533-1))</f>
        <v>0</v>
      </c>
      <c r="D1533" s="30">
        <f>IF(B1533="","",INT((B1533-1)/12)+1)</f>
        <v>0</v>
      </c>
      <c r="E1533" s="32">
        <f>IF(B1533="","",K1532)</f>
        <v>0</v>
      </c>
      <c r="F1533" s="32">
        <f>IF(B1533="","",IF(B1533&gt;='Mortgage Calculator'!$D$22,E1533+I1533,MIN('Mortgage Calculator'!$D$23,E1533+I1533)))</f>
        <v>0</v>
      </c>
      <c r="G1533" s="33"/>
      <c r="H1533" s="32">
        <f>IF(B1533="","",MAX(0,MIN('Mortgage Calculator'!$D$17+N(G1533),E1533+I1533-F1533)))</f>
        <v>0</v>
      </c>
      <c r="I1533" s="32">
        <f>IF(B1533="","",ROUND(E1533*'Mortgage Calculator'!$D$8/12,2))</f>
        <v>0</v>
      </c>
      <c r="J1533" s="32">
        <f>IF(B1533="","",F1533+H1533-I1533)</f>
        <v>0</v>
      </c>
      <c r="K1533" s="34">
        <f>IF(B1533="","",ROUND(E1533-J1533,2))</f>
        <v>0</v>
      </c>
      <c r="L1533" s="35">
        <f>IF(B1533="","",L1532+I1533)</f>
        <v>0</v>
      </c>
      <c r="M1533" s="32">
        <f>IF(B1533="","",IF(AND('Mortgage Calculator'!$D$21/'Mortgage Calculator'!$D$6&gt;0.8,E1533/'Mortgage Calculator'!$D$6&gt;0.78),ROUND('Mortgage Calculator'!$D$21*'Mortgage Calculator'!$D$15/12,2),0))</f>
        <v>0</v>
      </c>
      <c r="N1533" s="36">
        <f>IF(B1533="","",1-K1533/'Mortgage Calculator'!$D$6)</f>
        <v>0</v>
      </c>
    </row>
    <row r="1534" spans="2:14">
      <c r="B1534" s="30">
        <f>IF(B1533="","",IF(K1533&gt;0.005,B1533+1,""))</f>
        <v>0</v>
      </c>
      <c r="C1534" s="31">
        <f>IF(B1534="","",EDATE('Mortgage Calculator'!$D$10,B1534-1))</f>
        <v>0</v>
      </c>
      <c r="D1534" s="30">
        <f>IF(B1534="","",INT((B1534-1)/12)+1)</f>
        <v>0</v>
      </c>
      <c r="E1534" s="32">
        <f>IF(B1534="","",K1533)</f>
        <v>0</v>
      </c>
      <c r="F1534" s="32">
        <f>IF(B1534="","",IF(B1534&gt;='Mortgage Calculator'!$D$22,E1534+I1534,MIN('Mortgage Calculator'!$D$23,E1534+I1534)))</f>
        <v>0</v>
      </c>
      <c r="G1534" s="33"/>
      <c r="H1534" s="32">
        <f>IF(B1534="","",MAX(0,MIN('Mortgage Calculator'!$D$17+N(G1534),E1534+I1534-F1534)))</f>
        <v>0</v>
      </c>
      <c r="I1534" s="32">
        <f>IF(B1534="","",ROUND(E1534*'Mortgage Calculator'!$D$8/12,2))</f>
        <v>0</v>
      </c>
      <c r="J1534" s="32">
        <f>IF(B1534="","",F1534+H1534-I1534)</f>
        <v>0</v>
      </c>
      <c r="K1534" s="34">
        <f>IF(B1534="","",ROUND(E1534-J1534,2))</f>
        <v>0</v>
      </c>
      <c r="L1534" s="35">
        <f>IF(B1534="","",L1533+I1534)</f>
        <v>0</v>
      </c>
      <c r="M1534" s="32">
        <f>IF(B1534="","",IF(AND('Mortgage Calculator'!$D$21/'Mortgage Calculator'!$D$6&gt;0.8,E1534/'Mortgage Calculator'!$D$6&gt;0.78),ROUND('Mortgage Calculator'!$D$21*'Mortgage Calculator'!$D$15/12,2),0))</f>
        <v>0</v>
      </c>
      <c r="N1534" s="36">
        <f>IF(B1534="","",1-K1534/'Mortgage Calculator'!$D$6)</f>
        <v>0</v>
      </c>
    </row>
    <row r="1535" spans="2:14">
      <c r="B1535" s="30">
        <f>IF(B1534="","",IF(K1534&gt;0.005,B1534+1,""))</f>
        <v>0</v>
      </c>
      <c r="C1535" s="31">
        <f>IF(B1535="","",EDATE('Mortgage Calculator'!$D$10,B1535-1))</f>
        <v>0</v>
      </c>
      <c r="D1535" s="30">
        <f>IF(B1535="","",INT((B1535-1)/12)+1)</f>
        <v>0</v>
      </c>
      <c r="E1535" s="32">
        <f>IF(B1535="","",K1534)</f>
        <v>0</v>
      </c>
      <c r="F1535" s="32">
        <f>IF(B1535="","",IF(B1535&gt;='Mortgage Calculator'!$D$22,E1535+I1535,MIN('Mortgage Calculator'!$D$23,E1535+I1535)))</f>
        <v>0</v>
      </c>
      <c r="G1535" s="33"/>
      <c r="H1535" s="32">
        <f>IF(B1535="","",MAX(0,MIN('Mortgage Calculator'!$D$17+N(G1535),E1535+I1535-F1535)))</f>
        <v>0</v>
      </c>
      <c r="I1535" s="32">
        <f>IF(B1535="","",ROUND(E1535*'Mortgage Calculator'!$D$8/12,2))</f>
        <v>0</v>
      </c>
      <c r="J1535" s="32">
        <f>IF(B1535="","",F1535+H1535-I1535)</f>
        <v>0</v>
      </c>
      <c r="K1535" s="34">
        <f>IF(B1535="","",ROUND(E1535-J1535,2))</f>
        <v>0</v>
      </c>
      <c r="L1535" s="35">
        <f>IF(B1535="","",L1534+I1535)</f>
        <v>0</v>
      </c>
      <c r="M1535" s="32">
        <f>IF(B1535="","",IF(AND('Mortgage Calculator'!$D$21/'Mortgage Calculator'!$D$6&gt;0.8,E1535/'Mortgage Calculator'!$D$6&gt;0.78),ROUND('Mortgage Calculator'!$D$21*'Mortgage Calculator'!$D$15/12,2),0))</f>
        <v>0</v>
      </c>
      <c r="N1535" s="36">
        <f>IF(B1535="","",1-K1535/'Mortgage Calculator'!$D$6)</f>
        <v>0</v>
      </c>
    </row>
    <row r="1536" spans="2:14">
      <c r="B1536" s="30">
        <f>IF(B1535="","",IF(K1535&gt;0.005,B1535+1,""))</f>
        <v>0</v>
      </c>
      <c r="C1536" s="31">
        <f>IF(B1536="","",EDATE('Mortgage Calculator'!$D$10,B1536-1))</f>
        <v>0</v>
      </c>
      <c r="D1536" s="30">
        <f>IF(B1536="","",INT((B1536-1)/12)+1)</f>
        <v>0</v>
      </c>
      <c r="E1536" s="32">
        <f>IF(B1536="","",K1535)</f>
        <v>0</v>
      </c>
      <c r="F1536" s="32">
        <f>IF(B1536="","",IF(B1536&gt;='Mortgage Calculator'!$D$22,E1536+I1536,MIN('Mortgage Calculator'!$D$23,E1536+I1536)))</f>
        <v>0</v>
      </c>
      <c r="G1536" s="33"/>
      <c r="H1536" s="32">
        <f>IF(B1536="","",MAX(0,MIN('Mortgage Calculator'!$D$17+N(G1536),E1536+I1536-F1536)))</f>
        <v>0</v>
      </c>
      <c r="I1536" s="32">
        <f>IF(B1536="","",ROUND(E1536*'Mortgage Calculator'!$D$8/12,2))</f>
        <v>0</v>
      </c>
      <c r="J1536" s="32">
        <f>IF(B1536="","",F1536+H1536-I1536)</f>
        <v>0</v>
      </c>
      <c r="K1536" s="34">
        <f>IF(B1536="","",ROUND(E1536-J1536,2))</f>
        <v>0</v>
      </c>
      <c r="L1536" s="35">
        <f>IF(B1536="","",L1535+I1536)</f>
        <v>0</v>
      </c>
      <c r="M1536" s="32">
        <f>IF(B1536="","",IF(AND('Mortgage Calculator'!$D$21/'Mortgage Calculator'!$D$6&gt;0.8,E1536/'Mortgage Calculator'!$D$6&gt;0.78),ROUND('Mortgage Calculator'!$D$21*'Mortgage Calculator'!$D$15/12,2),0))</f>
        <v>0</v>
      </c>
      <c r="N1536" s="36">
        <f>IF(B1536="","",1-K1536/'Mortgage Calculator'!$D$6)</f>
        <v>0</v>
      </c>
    </row>
    <row r="1537" spans="2:14">
      <c r="B1537" s="30">
        <f>IF(B1536="","",IF(K1536&gt;0.005,B1536+1,""))</f>
        <v>0</v>
      </c>
      <c r="C1537" s="31">
        <f>IF(B1537="","",EDATE('Mortgage Calculator'!$D$10,B1537-1))</f>
        <v>0</v>
      </c>
      <c r="D1537" s="30">
        <f>IF(B1537="","",INT((B1537-1)/12)+1)</f>
        <v>0</v>
      </c>
      <c r="E1537" s="32">
        <f>IF(B1537="","",K1536)</f>
        <v>0</v>
      </c>
      <c r="F1537" s="32">
        <f>IF(B1537="","",IF(B1537&gt;='Mortgage Calculator'!$D$22,E1537+I1537,MIN('Mortgage Calculator'!$D$23,E1537+I1537)))</f>
        <v>0</v>
      </c>
      <c r="G1537" s="33"/>
      <c r="H1537" s="32">
        <f>IF(B1537="","",MAX(0,MIN('Mortgage Calculator'!$D$17+N(G1537),E1537+I1537-F1537)))</f>
        <v>0</v>
      </c>
      <c r="I1537" s="32">
        <f>IF(B1537="","",ROUND(E1537*'Mortgage Calculator'!$D$8/12,2))</f>
        <v>0</v>
      </c>
      <c r="J1537" s="32">
        <f>IF(B1537="","",F1537+H1537-I1537)</f>
        <v>0</v>
      </c>
      <c r="K1537" s="34">
        <f>IF(B1537="","",ROUND(E1537-J1537,2))</f>
        <v>0</v>
      </c>
      <c r="L1537" s="35">
        <f>IF(B1537="","",L1536+I1537)</f>
        <v>0</v>
      </c>
      <c r="M1537" s="32">
        <f>IF(B1537="","",IF(AND('Mortgage Calculator'!$D$21/'Mortgage Calculator'!$D$6&gt;0.8,E1537/'Mortgage Calculator'!$D$6&gt;0.78),ROUND('Mortgage Calculator'!$D$21*'Mortgage Calculator'!$D$15/12,2),0))</f>
        <v>0</v>
      </c>
      <c r="N1537" s="36">
        <f>IF(B1537="","",1-K1537/'Mortgage Calculator'!$D$6)</f>
        <v>0</v>
      </c>
    </row>
    <row r="1538" spans="2:14">
      <c r="B1538" s="30">
        <f>IF(B1537="","",IF(K1537&gt;0.005,B1537+1,""))</f>
        <v>0</v>
      </c>
      <c r="C1538" s="31">
        <f>IF(B1538="","",EDATE('Mortgage Calculator'!$D$10,B1538-1))</f>
        <v>0</v>
      </c>
      <c r="D1538" s="30">
        <f>IF(B1538="","",INT((B1538-1)/12)+1)</f>
        <v>0</v>
      </c>
      <c r="E1538" s="32">
        <f>IF(B1538="","",K1537)</f>
        <v>0</v>
      </c>
      <c r="F1538" s="32">
        <f>IF(B1538="","",IF(B1538&gt;='Mortgage Calculator'!$D$22,E1538+I1538,MIN('Mortgage Calculator'!$D$23,E1538+I1538)))</f>
        <v>0</v>
      </c>
      <c r="G1538" s="33"/>
      <c r="H1538" s="32">
        <f>IF(B1538="","",MAX(0,MIN('Mortgage Calculator'!$D$17+N(G1538),E1538+I1538-F1538)))</f>
        <v>0</v>
      </c>
      <c r="I1538" s="32">
        <f>IF(B1538="","",ROUND(E1538*'Mortgage Calculator'!$D$8/12,2))</f>
        <v>0</v>
      </c>
      <c r="J1538" s="32">
        <f>IF(B1538="","",F1538+H1538-I1538)</f>
        <v>0</v>
      </c>
      <c r="K1538" s="34">
        <f>IF(B1538="","",ROUND(E1538-J1538,2))</f>
        <v>0</v>
      </c>
      <c r="L1538" s="35">
        <f>IF(B1538="","",L1537+I1538)</f>
        <v>0</v>
      </c>
      <c r="M1538" s="32">
        <f>IF(B1538="","",IF(AND('Mortgage Calculator'!$D$21/'Mortgage Calculator'!$D$6&gt;0.8,E1538/'Mortgage Calculator'!$D$6&gt;0.78),ROUND('Mortgage Calculator'!$D$21*'Mortgage Calculator'!$D$15/12,2),0))</f>
        <v>0</v>
      </c>
      <c r="N1538" s="36">
        <f>IF(B1538="","",1-K1538/'Mortgage Calculator'!$D$6)</f>
        <v>0</v>
      </c>
    </row>
    <row r="1539" spans="2:14">
      <c r="B1539" s="30">
        <f>IF(B1538="","",IF(K1538&gt;0.005,B1538+1,""))</f>
        <v>0</v>
      </c>
      <c r="C1539" s="31">
        <f>IF(B1539="","",EDATE('Mortgage Calculator'!$D$10,B1539-1))</f>
        <v>0</v>
      </c>
      <c r="D1539" s="30">
        <f>IF(B1539="","",INT((B1539-1)/12)+1)</f>
        <v>0</v>
      </c>
      <c r="E1539" s="32">
        <f>IF(B1539="","",K1538)</f>
        <v>0</v>
      </c>
      <c r="F1539" s="32">
        <f>IF(B1539="","",IF(B1539&gt;='Mortgage Calculator'!$D$22,E1539+I1539,MIN('Mortgage Calculator'!$D$23,E1539+I1539)))</f>
        <v>0</v>
      </c>
      <c r="G1539" s="33"/>
      <c r="H1539" s="32">
        <f>IF(B1539="","",MAX(0,MIN('Mortgage Calculator'!$D$17+N(G1539),E1539+I1539-F1539)))</f>
        <v>0</v>
      </c>
      <c r="I1539" s="32">
        <f>IF(B1539="","",ROUND(E1539*'Mortgage Calculator'!$D$8/12,2))</f>
        <v>0</v>
      </c>
      <c r="J1539" s="32">
        <f>IF(B1539="","",F1539+H1539-I1539)</f>
        <v>0</v>
      </c>
      <c r="K1539" s="34">
        <f>IF(B1539="","",ROUND(E1539-J1539,2))</f>
        <v>0</v>
      </c>
      <c r="L1539" s="35">
        <f>IF(B1539="","",L1538+I1539)</f>
        <v>0</v>
      </c>
      <c r="M1539" s="32">
        <f>IF(B1539="","",IF(AND('Mortgage Calculator'!$D$21/'Mortgage Calculator'!$D$6&gt;0.8,E1539/'Mortgage Calculator'!$D$6&gt;0.78),ROUND('Mortgage Calculator'!$D$21*'Mortgage Calculator'!$D$15/12,2),0))</f>
        <v>0</v>
      </c>
      <c r="N1539" s="36">
        <f>IF(B1539="","",1-K1539/'Mortgage Calculator'!$D$6)</f>
        <v>0</v>
      </c>
    </row>
    <row r="1540" spans="2:14">
      <c r="B1540" s="30">
        <f>IF(B1539="","",IF(K1539&gt;0.005,B1539+1,""))</f>
        <v>0</v>
      </c>
      <c r="C1540" s="31">
        <f>IF(B1540="","",EDATE('Mortgage Calculator'!$D$10,B1540-1))</f>
        <v>0</v>
      </c>
      <c r="D1540" s="30">
        <f>IF(B1540="","",INT((B1540-1)/12)+1)</f>
        <v>0</v>
      </c>
      <c r="E1540" s="32">
        <f>IF(B1540="","",K1539)</f>
        <v>0</v>
      </c>
      <c r="F1540" s="32">
        <f>IF(B1540="","",IF(B1540&gt;='Mortgage Calculator'!$D$22,E1540+I1540,MIN('Mortgage Calculator'!$D$23,E1540+I1540)))</f>
        <v>0</v>
      </c>
      <c r="G1540" s="33"/>
      <c r="H1540" s="32">
        <f>IF(B1540="","",MAX(0,MIN('Mortgage Calculator'!$D$17+N(G1540),E1540+I1540-F1540)))</f>
        <v>0</v>
      </c>
      <c r="I1540" s="32">
        <f>IF(B1540="","",ROUND(E1540*'Mortgage Calculator'!$D$8/12,2))</f>
        <v>0</v>
      </c>
      <c r="J1540" s="32">
        <f>IF(B1540="","",F1540+H1540-I1540)</f>
        <v>0</v>
      </c>
      <c r="K1540" s="34">
        <f>IF(B1540="","",ROUND(E1540-J1540,2))</f>
        <v>0</v>
      </c>
      <c r="L1540" s="35">
        <f>IF(B1540="","",L1539+I1540)</f>
        <v>0</v>
      </c>
      <c r="M1540" s="32">
        <f>IF(B1540="","",IF(AND('Mortgage Calculator'!$D$21/'Mortgage Calculator'!$D$6&gt;0.8,E1540/'Mortgage Calculator'!$D$6&gt;0.78),ROUND('Mortgage Calculator'!$D$21*'Mortgage Calculator'!$D$15/12,2),0))</f>
        <v>0</v>
      </c>
      <c r="N1540" s="36">
        <f>IF(B1540="","",1-K1540/'Mortgage Calculator'!$D$6)</f>
        <v>0</v>
      </c>
    </row>
    <row r="1541" spans="2:14">
      <c r="B1541" s="30">
        <f>IF(B1540="","",IF(K1540&gt;0.005,B1540+1,""))</f>
        <v>0</v>
      </c>
      <c r="C1541" s="31">
        <f>IF(B1541="","",EDATE('Mortgage Calculator'!$D$10,B1541-1))</f>
        <v>0</v>
      </c>
      <c r="D1541" s="30">
        <f>IF(B1541="","",INT((B1541-1)/12)+1)</f>
        <v>0</v>
      </c>
      <c r="E1541" s="32">
        <f>IF(B1541="","",K1540)</f>
        <v>0</v>
      </c>
      <c r="F1541" s="32">
        <f>IF(B1541="","",IF(B1541&gt;='Mortgage Calculator'!$D$22,E1541+I1541,MIN('Mortgage Calculator'!$D$23,E1541+I1541)))</f>
        <v>0</v>
      </c>
      <c r="G1541" s="33"/>
      <c r="H1541" s="32">
        <f>IF(B1541="","",MAX(0,MIN('Mortgage Calculator'!$D$17+N(G1541),E1541+I1541-F1541)))</f>
        <v>0</v>
      </c>
      <c r="I1541" s="32">
        <f>IF(B1541="","",ROUND(E1541*'Mortgage Calculator'!$D$8/12,2))</f>
        <v>0</v>
      </c>
      <c r="J1541" s="32">
        <f>IF(B1541="","",F1541+H1541-I1541)</f>
        <v>0</v>
      </c>
      <c r="K1541" s="34">
        <f>IF(B1541="","",ROUND(E1541-J1541,2))</f>
        <v>0</v>
      </c>
      <c r="L1541" s="35">
        <f>IF(B1541="","",L1540+I1541)</f>
        <v>0</v>
      </c>
      <c r="M1541" s="32">
        <f>IF(B1541="","",IF(AND('Mortgage Calculator'!$D$21/'Mortgage Calculator'!$D$6&gt;0.8,E1541/'Mortgage Calculator'!$D$6&gt;0.78),ROUND('Mortgage Calculator'!$D$21*'Mortgage Calculator'!$D$15/12,2),0))</f>
        <v>0</v>
      </c>
      <c r="N1541" s="36">
        <f>IF(B1541="","",1-K1541/'Mortgage Calculator'!$D$6)</f>
        <v>0</v>
      </c>
    </row>
    <row r="1542" spans="2:14">
      <c r="B1542" s="30">
        <f>IF(B1541="","",IF(K1541&gt;0.005,B1541+1,""))</f>
        <v>0</v>
      </c>
      <c r="C1542" s="31">
        <f>IF(B1542="","",EDATE('Mortgage Calculator'!$D$10,B1542-1))</f>
        <v>0</v>
      </c>
      <c r="D1542" s="30">
        <f>IF(B1542="","",INT((B1542-1)/12)+1)</f>
        <v>0</v>
      </c>
      <c r="E1542" s="32">
        <f>IF(B1542="","",K1541)</f>
        <v>0</v>
      </c>
      <c r="F1542" s="32">
        <f>IF(B1542="","",IF(B1542&gt;='Mortgage Calculator'!$D$22,E1542+I1542,MIN('Mortgage Calculator'!$D$23,E1542+I1542)))</f>
        <v>0</v>
      </c>
      <c r="G1542" s="33"/>
      <c r="H1542" s="32">
        <f>IF(B1542="","",MAX(0,MIN('Mortgage Calculator'!$D$17+N(G1542),E1542+I1542-F1542)))</f>
        <v>0</v>
      </c>
      <c r="I1542" s="32">
        <f>IF(B1542="","",ROUND(E1542*'Mortgage Calculator'!$D$8/12,2))</f>
        <v>0</v>
      </c>
      <c r="J1542" s="32">
        <f>IF(B1542="","",F1542+H1542-I1542)</f>
        <v>0</v>
      </c>
      <c r="K1542" s="34">
        <f>IF(B1542="","",ROUND(E1542-J1542,2))</f>
        <v>0</v>
      </c>
      <c r="L1542" s="35">
        <f>IF(B1542="","",L1541+I1542)</f>
        <v>0</v>
      </c>
      <c r="M1542" s="32">
        <f>IF(B1542="","",IF(AND('Mortgage Calculator'!$D$21/'Mortgage Calculator'!$D$6&gt;0.8,E1542/'Mortgage Calculator'!$D$6&gt;0.78),ROUND('Mortgage Calculator'!$D$21*'Mortgage Calculator'!$D$15/12,2),0))</f>
        <v>0</v>
      </c>
      <c r="N1542" s="36">
        <f>IF(B1542="","",1-K1542/'Mortgage Calculator'!$D$6)</f>
        <v>0</v>
      </c>
    </row>
    <row r="1543" spans="2:14">
      <c r="B1543" s="30">
        <f>IF(B1542="","",IF(K1542&gt;0.005,B1542+1,""))</f>
        <v>0</v>
      </c>
      <c r="C1543" s="31">
        <f>IF(B1543="","",EDATE('Mortgage Calculator'!$D$10,B1543-1))</f>
        <v>0</v>
      </c>
      <c r="D1543" s="30">
        <f>IF(B1543="","",INT((B1543-1)/12)+1)</f>
        <v>0</v>
      </c>
      <c r="E1543" s="32">
        <f>IF(B1543="","",K1542)</f>
        <v>0</v>
      </c>
      <c r="F1543" s="32">
        <f>IF(B1543="","",IF(B1543&gt;='Mortgage Calculator'!$D$22,E1543+I1543,MIN('Mortgage Calculator'!$D$23,E1543+I1543)))</f>
        <v>0</v>
      </c>
      <c r="G1543" s="33"/>
      <c r="H1543" s="32">
        <f>IF(B1543="","",MAX(0,MIN('Mortgage Calculator'!$D$17+N(G1543),E1543+I1543-F1543)))</f>
        <v>0</v>
      </c>
      <c r="I1543" s="32">
        <f>IF(B1543="","",ROUND(E1543*'Mortgage Calculator'!$D$8/12,2))</f>
        <v>0</v>
      </c>
      <c r="J1543" s="32">
        <f>IF(B1543="","",F1543+H1543-I1543)</f>
        <v>0</v>
      </c>
      <c r="K1543" s="34">
        <f>IF(B1543="","",ROUND(E1543-J1543,2))</f>
        <v>0</v>
      </c>
      <c r="L1543" s="35">
        <f>IF(B1543="","",L1542+I1543)</f>
        <v>0</v>
      </c>
      <c r="M1543" s="32">
        <f>IF(B1543="","",IF(AND('Mortgage Calculator'!$D$21/'Mortgage Calculator'!$D$6&gt;0.8,E1543/'Mortgage Calculator'!$D$6&gt;0.78),ROUND('Mortgage Calculator'!$D$21*'Mortgage Calculator'!$D$15/12,2),0))</f>
        <v>0</v>
      </c>
      <c r="N1543" s="36">
        <f>IF(B1543="","",1-K1543/'Mortgage Calculator'!$D$6)</f>
        <v>0</v>
      </c>
    </row>
    <row r="1544" spans="2:14">
      <c r="B1544" s="30">
        <f>IF(B1543="","",IF(K1543&gt;0.005,B1543+1,""))</f>
        <v>0</v>
      </c>
      <c r="C1544" s="31">
        <f>IF(B1544="","",EDATE('Mortgage Calculator'!$D$10,B1544-1))</f>
        <v>0</v>
      </c>
      <c r="D1544" s="30">
        <f>IF(B1544="","",INT((B1544-1)/12)+1)</f>
        <v>0</v>
      </c>
      <c r="E1544" s="32">
        <f>IF(B1544="","",K1543)</f>
        <v>0</v>
      </c>
      <c r="F1544" s="32">
        <f>IF(B1544="","",IF(B1544&gt;='Mortgage Calculator'!$D$22,E1544+I1544,MIN('Mortgage Calculator'!$D$23,E1544+I1544)))</f>
        <v>0</v>
      </c>
      <c r="G1544" s="33"/>
      <c r="H1544" s="32">
        <f>IF(B1544="","",MAX(0,MIN('Mortgage Calculator'!$D$17+N(G1544),E1544+I1544-F1544)))</f>
        <v>0</v>
      </c>
      <c r="I1544" s="32">
        <f>IF(B1544="","",ROUND(E1544*'Mortgage Calculator'!$D$8/12,2))</f>
        <v>0</v>
      </c>
      <c r="J1544" s="32">
        <f>IF(B1544="","",F1544+H1544-I1544)</f>
        <v>0</v>
      </c>
      <c r="K1544" s="34">
        <f>IF(B1544="","",ROUND(E1544-J1544,2))</f>
        <v>0</v>
      </c>
      <c r="L1544" s="35">
        <f>IF(B1544="","",L1543+I1544)</f>
        <v>0</v>
      </c>
      <c r="M1544" s="32">
        <f>IF(B1544="","",IF(AND('Mortgage Calculator'!$D$21/'Mortgage Calculator'!$D$6&gt;0.8,E1544/'Mortgage Calculator'!$D$6&gt;0.78),ROUND('Mortgage Calculator'!$D$21*'Mortgage Calculator'!$D$15/12,2),0))</f>
        <v>0</v>
      </c>
      <c r="N1544" s="36">
        <f>IF(B1544="","",1-K1544/'Mortgage Calculator'!$D$6)</f>
        <v>0</v>
      </c>
    </row>
    <row r="1545" spans="2:14">
      <c r="B1545" s="30">
        <f>IF(B1544="","",IF(K1544&gt;0.005,B1544+1,""))</f>
        <v>0</v>
      </c>
      <c r="C1545" s="31">
        <f>IF(B1545="","",EDATE('Mortgage Calculator'!$D$10,B1545-1))</f>
        <v>0</v>
      </c>
      <c r="D1545" s="30">
        <f>IF(B1545="","",INT((B1545-1)/12)+1)</f>
        <v>0</v>
      </c>
      <c r="E1545" s="32">
        <f>IF(B1545="","",K1544)</f>
        <v>0</v>
      </c>
      <c r="F1545" s="32">
        <f>IF(B1545="","",IF(B1545&gt;='Mortgage Calculator'!$D$22,E1545+I1545,MIN('Mortgage Calculator'!$D$23,E1545+I1545)))</f>
        <v>0</v>
      </c>
      <c r="G1545" s="33"/>
      <c r="H1545" s="32">
        <f>IF(B1545="","",MAX(0,MIN('Mortgage Calculator'!$D$17+N(G1545),E1545+I1545-F1545)))</f>
        <v>0</v>
      </c>
      <c r="I1545" s="32">
        <f>IF(B1545="","",ROUND(E1545*'Mortgage Calculator'!$D$8/12,2))</f>
        <v>0</v>
      </c>
      <c r="J1545" s="32">
        <f>IF(B1545="","",F1545+H1545-I1545)</f>
        <v>0</v>
      </c>
      <c r="K1545" s="34">
        <f>IF(B1545="","",ROUND(E1545-J1545,2))</f>
        <v>0</v>
      </c>
      <c r="L1545" s="35">
        <f>IF(B1545="","",L1544+I1545)</f>
        <v>0</v>
      </c>
      <c r="M1545" s="32">
        <f>IF(B1545="","",IF(AND('Mortgage Calculator'!$D$21/'Mortgage Calculator'!$D$6&gt;0.8,E1545/'Mortgage Calculator'!$D$6&gt;0.78),ROUND('Mortgage Calculator'!$D$21*'Mortgage Calculator'!$D$15/12,2),0))</f>
        <v>0</v>
      </c>
      <c r="N1545" s="36">
        <f>IF(B1545="","",1-K1545/'Mortgage Calculator'!$D$6)</f>
        <v>0</v>
      </c>
    </row>
    <row r="1546" spans="2:14">
      <c r="B1546" s="30">
        <f>IF(B1545="","",IF(K1545&gt;0.005,B1545+1,""))</f>
        <v>0</v>
      </c>
      <c r="C1546" s="31">
        <f>IF(B1546="","",EDATE('Mortgage Calculator'!$D$10,B1546-1))</f>
        <v>0</v>
      </c>
      <c r="D1546" s="30">
        <f>IF(B1546="","",INT((B1546-1)/12)+1)</f>
        <v>0</v>
      </c>
      <c r="E1546" s="32">
        <f>IF(B1546="","",K1545)</f>
        <v>0</v>
      </c>
      <c r="F1546" s="32">
        <f>IF(B1546="","",IF(B1546&gt;='Mortgage Calculator'!$D$22,E1546+I1546,MIN('Mortgage Calculator'!$D$23,E1546+I1546)))</f>
        <v>0</v>
      </c>
      <c r="G1546" s="33"/>
      <c r="H1546" s="32">
        <f>IF(B1546="","",MAX(0,MIN('Mortgage Calculator'!$D$17+N(G1546),E1546+I1546-F1546)))</f>
        <v>0</v>
      </c>
      <c r="I1546" s="32">
        <f>IF(B1546="","",ROUND(E1546*'Mortgage Calculator'!$D$8/12,2))</f>
        <v>0</v>
      </c>
      <c r="J1546" s="32">
        <f>IF(B1546="","",F1546+H1546-I1546)</f>
        <v>0</v>
      </c>
      <c r="K1546" s="34">
        <f>IF(B1546="","",ROUND(E1546-J1546,2))</f>
        <v>0</v>
      </c>
      <c r="L1546" s="35">
        <f>IF(B1546="","",L1545+I1546)</f>
        <v>0</v>
      </c>
      <c r="M1546" s="32">
        <f>IF(B1546="","",IF(AND('Mortgage Calculator'!$D$21/'Mortgage Calculator'!$D$6&gt;0.8,E1546/'Mortgage Calculator'!$D$6&gt;0.78),ROUND('Mortgage Calculator'!$D$21*'Mortgage Calculator'!$D$15/12,2),0))</f>
        <v>0</v>
      </c>
      <c r="N1546" s="36">
        <f>IF(B1546="","",1-K1546/'Mortgage Calculator'!$D$6)</f>
        <v>0</v>
      </c>
    </row>
    <row r="1547" spans="2:14">
      <c r="B1547" s="30">
        <f>IF(B1546="","",IF(K1546&gt;0.005,B1546+1,""))</f>
        <v>0</v>
      </c>
      <c r="C1547" s="31">
        <f>IF(B1547="","",EDATE('Mortgage Calculator'!$D$10,B1547-1))</f>
        <v>0</v>
      </c>
      <c r="D1547" s="30">
        <f>IF(B1547="","",INT((B1547-1)/12)+1)</f>
        <v>0</v>
      </c>
      <c r="E1547" s="32">
        <f>IF(B1547="","",K1546)</f>
        <v>0</v>
      </c>
      <c r="F1547" s="32">
        <f>IF(B1547="","",IF(B1547&gt;='Mortgage Calculator'!$D$22,E1547+I1547,MIN('Mortgage Calculator'!$D$23,E1547+I1547)))</f>
        <v>0</v>
      </c>
      <c r="G1547" s="33"/>
      <c r="H1547" s="32">
        <f>IF(B1547="","",MAX(0,MIN('Mortgage Calculator'!$D$17+N(G1547),E1547+I1547-F1547)))</f>
        <v>0</v>
      </c>
      <c r="I1547" s="32">
        <f>IF(B1547="","",ROUND(E1547*'Mortgage Calculator'!$D$8/12,2))</f>
        <v>0</v>
      </c>
      <c r="J1547" s="32">
        <f>IF(B1547="","",F1547+H1547-I1547)</f>
        <v>0</v>
      </c>
      <c r="K1547" s="34">
        <f>IF(B1547="","",ROUND(E1547-J1547,2))</f>
        <v>0</v>
      </c>
      <c r="L1547" s="35">
        <f>IF(B1547="","",L1546+I1547)</f>
        <v>0</v>
      </c>
      <c r="M1547" s="32">
        <f>IF(B1547="","",IF(AND('Mortgage Calculator'!$D$21/'Mortgage Calculator'!$D$6&gt;0.8,E1547/'Mortgage Calculator'!$D$6&gt;0.78),ROUND('Mortgage Calculator'!$D$21*'Mortgage Calculator'!$D$15/12,2),0))</f>
        <v>0</v>
      </c>
      <c r="N1547" s="36">
        <f>IF(B1547="","",1-K1547/'Mortgage Calculator'!$D$6)</f>
        <v>0</v>
      </c>
    </row>
    <row r="1548" spans="2:14">
      <c r="B1548" s="30">
        <f>IF(B1547="","",IF(K1547&gt;0.005,B1547+1,""))</f>
        <v>0</v>
      </c>
      <c r="C1548" s="31">
        <f>IF(B1548="","",EDATE('Mortgage Calculator'!$D$10,B1548-1))</f>
        <v>0</v>
      </c>
      <c r="D1548" s="30">
        <f>IF(B1548="","",INT((B1548-1)/12)+1)</f>
        <v>0</v>
      </c>
      <c r="E1548" s="32">
        <f>IF(B1548="","",K1547)</f>
        <v>0</v>
      </c>
      <c r="F1548" s="32">
        <f>IF(B1548="","",IF(B1548&gt;='Mortgage Calculator'!$D$22,E1548+I1548,MIN('Mortgage Calculator'!$D$23,E1548+I1548)))</f>
        <v>0</v>
      </c>
      <c r="G1548" s="33"/>
      <c r="H1548" s="32">
        <f>IF(B1548="","",MAX(0,MIN('Mortgage Calculator'!$D$17+N(G1548),E1548+I1548-F1548)))</f>
        <v>0</v>
      </c>
      <c r="I1548" s="32">
        <f>IF(B1548="","",ROUND(E1548*'Mortgage Calculator'!$D$8/12,2))</f>
        <v>0</v>
      </c>
      <c r="J1548" s="32">
        <f>IF(B1548="","",F1548+H1548-I1548)</f>
        <v>0</v>
      </c>
      <c r="K1548" s="34">
        <f>IF(B1548="","",ROUND(E1548-J1548,2))</f>
        <v>0</v>
      </c>
      <c r="L1548" s="35">
        <f>IF(B1548="","",L1547+I1548)</f>
        <v>0</v>
      </c>
      <c r="M1548" s="32">
        <f>IF(B1548="","",IF(AND('Mortgage Calculator'!$D$21/'Mortgage Calculator'!$D$6&gt;0.8,E1548/'Mortgage Calculator'!$D$6&gt;0.78),ROUND('Mortgage Calculator'!$D$21*'Mortgage Calculator'!$D$15/12,2),0))</f>
        <v>0</v>
      </c>
      <c r="N1548" s="36">
        <f>IF(B1548="","",1-K1548/'Mortgage Calculator'!$D$6)</f>
        <v>0</v>
      </c>
    </row>
    <row r="1549" spans="2:14">
      <c r="B1549" s="30">
        <f>IF(B1548="","",IF(K1548&gt;0.005,B1548+1,""))</f>
        <v>0</v>
      </c>
      <c r="C1549" s="31">
        <f>IF(B1549="","",EDATE('Mortgage Calculator'!$D$10,B1549-1))</f>
        <v>0</v>
      </c>
      <c r="D1549" s="30">
        <f>IF(B1549="","",INT((B1549-1)/12)+1)</f>
        <v>0</v>
      </c>
      <c r="E1549" s="32">
        <f>IF(B1549="","",K1548)</f>
        <v>0</v>
      </c>
      <c r="F1549" s="32">
        <f>IF(B1549="","",IF(B1549&gt;='Mortgage Calculator'!$D$22,E1549+I1549,MIN('Mortgage Calculator'!$D$23,E1549+I1549)))</f>
        <v>0</v>
      </c>
      <c r="G1549" s="33"/>
      <c r="H1549" s="32">
        <f>IF(B1549="","",MAX(0,MIN('Mortgage Calculator'!$D$17+N(G1549),E1549+I1549-F1549)))</f>
        <v>0</v>
      </c>
      <c r="I1549" s="32">
        <f>IF(B1549="","",ROUND(E1549*'Mortgage Calculator'!$D$8/12,2))</f>
        <v>0</v>
      </c>
      <c r="J1549" s="32">
        <f>IF(B1549="","",F1549+H1549-I1549)</f>
        <v>0</v>
      </c>
      <c r="K1549" s="34">
        <f>IF(B1549="","",ROUND(E1549-J1549,2))</f>
        <v>0</v>
      </c>
      <c r="L1549" s="35">
        <f>IF(B1549="","",L1548+I1549)</f>
        <v>0</v>
      </c>
      <c r="M1549" s="32">
        <f>IF(B1549="","",IF(AND('Mortgage Calculator'!$D$21/'Mortgage Calculator'!$D$6&gt;0.8,E1549/'Mortgage Calculator'!$D$6&gt;0.78),ROUND('Mortgage Calculator'!$D$21*'Mortgage Calculator'!$D$15/12,2),0))</f>
        <v>0</v>
      </c>
      <c r="N1549" s="36">
        <f>IF(B1549="","",1-K1549/'Mortgage Calculator'!$D$6)</f>
        <v>0</v>
      </c>
    </row>
    <row r="1550" spans="2:14">
      <c r="B1550" s="30">
        <f>IF(B1549="","",IF(K1549&gt;0.005,B1549+1,""))</f>
        <v>0</v>
      </c>
      <c r="C1550" s="31">
        <f>IF(B1550="","",EDATE('Mortgage Calculator'!$D$10,B1550-1))</f>
        <v>0</v>
      </c>
      <c r="D1550" s="30">
        <f>IF(B1550="","",INT((B1550-1)/12)+1)</f>
        <v>0</v>
      </c>
      <c r="E1550" s="32">
        <f>IF(B1550="","",K1549)</f>
        <v>0</v>
      </c>
      <c r="F1550" s="32">
        <f>IF(B1550="","",IF(B1550&gt;='Mortgage Calculator'!$D$22,E1550+I1550,MIN('Mortgage Calculator'!$D$23,E1550+I1550)))</f>
        <v>0</v>
      </c>
      <c r="G1550" s="33"/>
      <c r="H1550" s="32">
        <f>IF(B1550="","",MAX(0,MIN('Mortgage Calculator'!$D$17+N(G1550),E1550+I1550-F1550)))</f>
        <v>0</v>
      </c>
      <c r="I1550" s="32">
        <f>IF(B1550="","",ROUND(E1550*'Mortgage Calculator'!$D$8/12,2))</f>
        <v>0</v>
      </c>
      <c r="J1550" s="32">
        <f>IF(B1550="","",F1550+H1550-I1550)</f>
        <v>0</v>
      </c>
      <c r="K1550" s="34">
        <f>IF(B1550="","",ROUND(E1550-J1550,2))</f>
        <v>0</v>
      </c>
      <c r="L1550" s="35">
        <f>IF(B1550="","",L1549+I1550)</f>
        <v>0</v>
      </c>
      <c r="M1550" s="32">
        <f>IF(B1550="","",IF(AND('Mortgage Calculator'!$D$21/'Mortgage Calculator'!$D$6&gt;0.8,E1550/'Mortgage Calculator'!$D$6&gt;0.78),ROUND('Mortgage Calculator'!$D$21*'Mortgage Calculator'!$D$15/12,2),0))</f>
        <v>0</v>
      </c>
      <c r="N1550" s="36">
        <f>IF(B1550="","",1-K1550/'Mortgage Calculator'!$D$6)</f>
        <v>0</v>
      </c>
    </row>
    <row r="1551" spans="2:14">
      <c r="B1551" s="30">
        <f>IF(B1550="","",IF(K1550&gt;0.005,B1550+1,""))</f>
        <v>0</v>
      </c>
      <c r="C1551" s="31">
        <f>IF(B1551="","",EDATE('Mortgage Calculator'!$D$10,B1551-1))</f>
        <v>0</v>
      </c>
      <c r="D1551" s="30">
        <f>IF(B1551="","",INT((B1551-1)/12)+1)</f>
        <v>0</v>
      </c>
      <c r="E1551" s="32">
        <f>IF(B1551="","",K1550)</f>
        <v>0</v>
      </c>
      <c r="F1551" s="32">
        <f>IF(B1551="","",IF(B1551&gt;='Mortgage Calculator'!$D$22,E1551+I1551,MIN('Mortgage Calculator'!$D$23,E1551+I1551)))</f>
        <v>0</v>
      </c>
      <c r="G1551" s="33"/>
      <c r="H1551" s="32">
        <f>IF(B1551="","",MAX(0,MIN('Mortgage Calculator'!$D$17+N(G1551),E1551+I1551-F1551)))</f>
        <v>0</v>
      </c>
      <c r="I1551" s="32">
        <f>IF(B1551="","",ROUND(E1551*'Mortgage Calculator'!$D$8/12,2))</f>
        <v>0</v>
      </c>
      <c r="J1551" s="32">
        <f>IF(B1551="","",F1551+H1551-I1551)</f>
        <v>0</v>
      </c>
      <c r="K1551" s="34">
        <f>IF(B1551="","",ROUND(E1551-J1551,2))</f>
        <v>0</v>
      </c>
      <c r="L1551" s="35">
        <f>IF(B1551="","",L1550+I1551)</f>
        <v>0</v>
      </c>
      <c r="M1551" s="32">
        <f>IF(B1551="","",IF(AND('Mortgage Calculator'!$D$21/'Mortgage Calculator'!$D$6&gt;0.8,E1551/'Mortgage Calculator'!$D$6&gt;0.78),ROUND('Mortgage Calculator'!$D$21*'Mortgage Calculator'!$D$15/12,2),0))</f>
        <v>0</v>
      </c>
      <c r="N1551" s="36">
        <f>IF(B1551="","",1-K1551/'Mortgage Calculator'!$D$6)</f>
        <v>0</v>
      </c>
    </row>
    <row r="1552" spans="2:14">
      <c r="B1552" s="30">
        <f>IF(B1551="","",IF(K1551&gt;0.005,B1551+1,""))</f>
        <v>0</v>
      </c>
      <c r="C1552" s="31">
        <f>IF(B1552="","",EDATE('Mortgage Calculator'!$D$10,B1552-1))</f>
        <v>0</v>
      </c>
      <c r="D1552" s="30">
        <f>IF(B1552="","",INT((B1552-1)/12)+1)</f>
        <v>0</v>
      </c>
      <c r="E1552" s="32">
        <f>IF(B1552="","",K1551)</f>
        <v>0</v>
      </c>
      <c r="F1552" s="32">
        <f>IF(B1552="","",IF(B1552&gt;='Mortgage Calculator'!$D$22,E1552+I1552,MIN('Mortgage Calculator'!$D$23,E1552+I1552)))</f>
        <v>0</v>
      </c>
      <c r="G1552" s="33"/>
      <c r="H1552" s="32">
        <f>IF(B1552="","",MAX(0,MIN('Mortgage Calculator'!$D$17+N(G1552),E1552+I1552-F1552)))</f>
        <v>0</v>
      </c>
      <c r="I1552" s="32">
        <f>IF(B1552="","",ROUND(E1552*'Mortgage Calculator'!$D$8/12,2))</f>
        <v>0</v>
      </c>
      <c r="J1552" s="32">
        <f>IF(B1552="","",F1552+H1552-I1552)</f>
        <v>0</v>
      </c>
      <c r="K1552" s="34">
        <f>IF(B1552="","",ROUND(E1552-J1552,2))</f>
        <v>0</v>
      </c>
      <c r="L1552" s="35">
        <f>IF(B1552="","",L1551+I1552)</f>
        <v>0</v>
      </c>
      <c r="M1552" s="32">
        <f>IF(B1552="","",IF(AND('Mortgage Calculator'!$D$21/'Mortgage Calculator'!$D$6&gt;0.8,E1552/'Mortgage Calculator'!$D$6&gt;0.78),ROUND('Mortgage Calculator'!$D$21*'Mortgage Calculator'!$D$15/12,2),0))</f>
        <v>0</v>
      </c>
      <c r="N1552" s="36">
        <f>IF(B1552="","",1-K1552/'Mortgage Calculator'!$D$6)</f>
        <v>0</v>
      </c>
    </row>
    <row r="1553" spans="2:14">
      <c r="B1553" s="30">
        <f>IF(B1552="","",IF(K1552&gt;0.005,B1552+1,""))</f>
        <v>0</v>
      </c>
      <c r="C1553" s="31">
        <f>IF(B1553="","",EDATE('Mortgage Calculator'!$D$10,B1553-1))</f>
        <v>0</v>
      </c>
      <c r="D1553" s="30">
        <f>IF(B1553="","",INT((B1553-1)/12)+1)</f>
        <v>0</v>
      </c>
      <c r="E1553" s="32">
        <f>IF(B1553="","",K1552)</f>
        <v>0</v>
      </c>
      <c r="F1553" s="32">
        <f>IF(B1553="","",IF(B1553&gt;='Mortgage Calculator'!$D$22,E1553+I1553,MIN('Mortgage Calculator'!$D$23,E1553+I1553)))</f>
        <v>0</v>
      </c>
      <c r="G1553" s="33"/>
      <c r="H1553" s="32">
        <f>IF(B1553="","",MAX(0,MIN('Mortgage Calculator'!$D$17+N(G1553),E1553+I1553-F1553)))</f>
        <v>0</v>
      </c>
      <c r="I1553" s="32">
        <f>IF(B1553="","",ROUND(E1553*'Mortgage Calculator'!$D$8/12,2))</f>
        <v>0</v>
      </c>
      <c r="J1553" s="32">
        <f>IF(B1553="","",F1553+H1553-I1553)</f>
        <v>0</v>
      </c>
      <c r="K1553" s="34">
        <f>IF(B1553="","",ROUND(E1553-J1553,2))</f>
        <v>0</v>
      </c>
      <c r="L1553" s="35">
        <f>IF(B1553="","",L1552+I1553)</f>
        <v>0</v>
      </c>
      <c r="M1553" s="32">
        <f>IF(B1553="","",IF(AND('Mortgage Calculator'!$D$21/'Mortgage Calculator'!$D$6&gt;0.8,E1553/'Mortgage Calculator'!$D$6&gt;0.78),ROUND('Mortgage Calculator'!$D$21*'Mortgage Calculator'!$D$15/12,2),0))</f>
        <v>0</v>
      </c>
      <c r="N1553" s="36">
        <f>IF(B1553="","",1-K1553/'Mortgage Calculator'!$D$6)</f>
        <v>0</v>
      </c>
    </row>
    <row r="1554" spans="2:14">
      <c r="B1554" s="30">
        <f>IF(B1553="","",IF(K1553&gt;0.005,B1553+1,""))</f>
        <v>0</v>
      </c>
      <c r="C1554" s="31">
        <f>IF(B1554="","",EDATE('Mortgage Calculator'!$D$10,B1554-1))</f>
        <v>0</v>
      </c>
      <c r="D1554" s="30">
        <f>IF(B1554="","",INT((B1554-1)/12)+1)</f>
        <v>0</v>
      </c>
      <c r="E1554" s="32">
        <f>IF(B1554="","",K1553)</f>
        <v>0</v>
      </c>
      <c r="F1554" s="32">
        <f>IF(B1554="","",IF(B1554&gt;='Mortgage Calculator'!$D$22,E1554+I1554,MIN('Mortgage Calculator'!$D$23,E1554+I1554)))</f>
        <v>0</v>
      </c>
      <c r="G1554" s="33"/>
      <c r="H1554" s="32">
        <f>IF(B1554="","",MAX(0,MIN('Mortgage Calculator'!$D$17+N(G1554),E1554+I1554-F1554)))</f>
        <v>0</v>
      </c>
      <c r="I1554" s="32">
        <f>IF(B1554="","",ROUND(E1554*'Mortgage Calculator'!$D$8/12,2))</f>
        <v>0</v>
      </c>
      <c r="J1554" s="32">
        <f>IF(B1554="","",F1554+H1554-I1554)</f>
        <v>0</v>
      </c>
      <c r="K1554" s="34">
        <f>IF(B1554="","",ROUND(E1554-J1554,2))</f>
        <v>0</v>
      </c>
      <c r="L1554" s="35">
        <f>IF(B1554="","",L1553+I1554)</f>
        <v>0</v>
      </c>
      <c r="M1554" s="32">
        <f>IF(B1554="","",IF(AND('Mortgage Calculator'!$D$21/'Mortgage Calculator'!$D$6&gt;0.8,E1554/'Mortgage Calculator'!$D$6&gt;0.78),ROUND('Mortgage Calculator'!$D$21*'Mortgage Calculator'!$D$15/12,2),0))</f>
        <v>0</v>
      </c>
      <c r="N1554" s="36">
        <f>IF(B1554="","",1-K1554/'Mortgage Calculator'!$D$6)</f>
        <v>0</v>
      </c>
    </row>
    <row r="1555" spans="2:14">
      <c r="B1555" s="30">
        <f>IF(B1554="","",IF(K1554&gt;0.005,B1554+1,""))</f>
        <v>0</v>
      </c>
      <c r="C1555" s="31">
        <f>IF(B1555="","",EDATE('Mortgage Calculator'!$D$10,B1555-1))</f>
        <v>0</v>
      </c>
      <c r="D1555" s="30">
        <f>IF(B1555="","",INT((B1555-1)/12)+1)</f>
        <v>0</v>
      </c>
      <c r="E1555" s="32">
        <f>IF(B1555="","",K1554)</f>
        <v>0</v>
      </c>
      <c r="F1555" s="32">
        <f>IF(B1555="","",IF(B1555&gt;='Mortgage Calculator'!$D$22,E1555+I1555,MIN('Mortgage Calculator'!$D$23,E1555+I1555)))</f>
        <v>0</v>
      </c>
      <c r="G1555" s="33"/>
      <c r="H1555" s="32">
        <f>IF(B1555="","",MAX(0,MIN('Mortgage Calculator'!$D$17+N(G1555),E1555+I1555-F1555)))</f>
        <v>0</v>
      </c>
      <c r="I1555" s="32">
        <f>IF(B1555="","",ROUND(E1555*'Mortgage Calculator'!$D$8/12,2))</f>
        <v>0</v>
      </c>
      <c r="J1555" s="32">
        <f>IF(B1555="","",F1555+H1555-I1555)</f>
        <v>0</v>
      </c>
      <c r="K1555" s="34">
        <f>IF(B1555="","",ROUND(E1555-J1555,2))</f>
        <v>0</v>
      </c>
      <c r="L1555" s="35">
        <f>IF(B1555="","",L1554+I1555)</f>
        <v>0</v>
      </c>
      <c r="M1555" s="32">
        <f>IF(B1555="","",IF(AND('Mortgage Calculator'!$D$21/'Mortgage Calculator'!$D$6&gt;0.8,E1555/'Mortgage Calculator'!$D$6&gt;0.78),ROUND('Mortgage Calculator'!$D$21*'Mortgage Calculator'!$D$15/12,2),0))</f>
        <v>0</v>
      </c>
      <c r="N1555" s="36">
        <f>IF(B1555="","",1-K1555/'Mortgage Calculator'!$D$6)</f>
        <v>0</v>
      </c>
    </row>
    <row r="1556" spans="2:14">
      <c r="B1556" s="30">
        <f>IF(B1555="","",IF(K1555&gt;0.005,B1555+1,""))</f>
        <v>0</v>
      </c>
      <c r="C1556" s="31">
        <f>IF(B1556="","",EDATE('Mortgage Calculator'!$D$10,B1556-1))</f>
        <v>0</v>
      </c>
      <c r="D1556" s="30">
        <f>IF(B1556="","",INT((B1556-1)/12)+1)</f>
        <v>0</v>
      </c>
      <c r="E1556" s="32">
        <f>IF(B1556="","",K1555)</f>
        <v>0</v>
      </c>
      <c r="F1556" s="32">
        <f>IF(B1556="","",IF(B1556&gt;='Mortgage Calculator'!$D$22,E1556+I1556,MIN('Mortgage Calculator'!$D$23,E1556+I1556)))</f>
        <v>0</v>
      </c>
      <c r="G1556" s="33"/>
      <c r="H1556" s="32">
        <f>IF(B1556="","",MAX(0,MIN('Mortgage Calculator'!$D$17+N(G1556),E1556+I1556-F1556)))</f>
        <v>0</v>
      </c>
      <c r="I1556" s="32">
        <f>IF(B1556="","",ROUND(E1556*'Mortgage Calculator'!$D$8/12,2))</f>
        <v>0</v>
      </c>
      <c r="J1556" s="32">
        <f>IF(B1556="","",F1556+H1556-I1556)</f>
        <v>0</v>
      </c>
      <c r="K1556" s="34">
        <f>IF(B1556="","",ROUND(E1556-J1556,2))</f>
        <v>0</v>
      </c>
      <c r="L1556" s="35">
        <f>IF(B1556="","",L1555+I1556)</f>
        <v>0</v>
      </c>
      <c r="M1556" s="32">
        <f>IF(B1556="","",IF(AND('Mortgage Calculator'!$D$21/'Mortgage Calculator'!$D$6&gt;0.8,E1556/'Mortgage Calculator'!$D$6&gt;0.78),ROUND('Mortgage Calculator'!$D$21*'Mortgage Calculator'!$D$15/12,2),0))</f>
        <v>0</v>
      </c>
      <c r="N1556" s="36">
        <f>IF(B1556="","",1-K1556/'Mortgage Calculator'!$D$6)</f>
        <v>0</v>
      </c>
    </row>
    <row r="1557" spans="2:14">
      <c r="B1557" s="30">
        <f>IF(B1556="","",IF(K1556&gt;0.005,B1556+1,""))</f>
        <v>0</v>
      </c>
      <c r="C1557" s="31">
        <f>IF(B1557="","",EDATE('Mortgage Calculator'!$D$10,B1557-1))</f>
        <v>0</v>
      </c>
      <c r="D1557" s="30">
        <f>IF(B1557="","",INT((B1557-1)/12)+1)</f>
        <v>0</v>
      </c>
      <c r="E1557" s="32">
        <f>IF(B1557="","",K1556)</f>
        <v>0</v>
      </c>
      <c r="F1557" s="32">
        <f>IF(B1557="","",IF(B1557&gt;='Mortgage Calculator'!$D$22,E1557+I1557,MIN('Mortgage Calculator'!$D$23,E1557+I1557)))</f>
        <v>0</v>
      </c>
      <c r="G1557" s="33"/>
      <c r="H1557" s="32">
        <f>IF(B1557="","",MAX(0,MIN('Mortgage Calculator'!$D$17+N(G1557),E1557+I1557-F1557)))</f>
        <v>0</v>
      </c>
      <c r="I1557" s="32">
        <f>IF(B1557="","",ROUND(E1557*'Mortgage Calculator'!$D$8/12,2))</f>
        <v>0</v>
      </c>
      <c r="J1557" s="32">
        <f>IF(B1557="","",F1557+H1557-I1557)</f>
        <v>0</v>
      </c>
      <c r="K1557" s="34">
        <f>IF(B1557="","",ROUND(E1557-J1557,2))</f>
        <v>0</v>
      </c>
      <c r="L1557" s="35">
        <f>IF(B1557="","",L1556+I1557)</f>
        <v>0</v>
      </c>
      <c r="M1557" s="32">
        <f>IF(B1557="","",IF(AND('Mortgage Calculator'!$D$21/'Mortgage Calculator'!$D$6&gt;0.8,E1557/'Mortgage Calculator'!$D$6&gt;0.78),ROUND('Mortgage Calculator'!$D$21*'Mortgage Calculator'!$D$15/12,2),0))</f>
        <v>0</v>
      </c>
      <c r="N1557" s="36">
        <f>IF(B1557="","",1-K1557/'Mortgage Calculator'!$D$6)</f>
        <v>0</v>
      </c>
    </row>
    <row r="1558" spans="2:14">
      <c r="B1558" s="30">
        <f>IF(B1557="","",IF(K1557&gt;0.005,B1557+1,""))</f>
        <v>0</v>
      </c>
      <c r="C1558" s="31">
        <f>IF(B1558="","",EDATE('Mortgage Calculator'!$D$10,B1558-1))</f>
        <v>0</v>
      </c>
      <c r="D1558" s="30">
        <f>IF(B1558="","",INT((B1558-1)/12)+1)</f>
        <v>0</v>
      </c>
      <c r="E1558" s="32">
        <f>IF(B1558="","",K1557)</f>
        <v>0</v>
      </c>
      <c r="F1558" s="32">
        <f>IF(B1558="","",IF(B1558&gt;='Mortgage Calculator'!$D$22,E1558+I1558,MIN('Mortgage Calculator'!$D$23,E1558+I1558)))</f>
        <v>0</v>
      </c>
      <c r="G1558" s="33"/>
      <c r="H1558" s="32">
        <f>IF(B1558="","",MAX(0,MIN('Mortgage Calculator'!$D$17+N(G1558),E1558+I1558-F1558)))</f>
        <v>0</v>
      </c>
      <c r="I1558" s="32">
        <f>IF(B1558="","",ROUND(E1558*'Mortgage Calculator'!$D$8/12,2))</f>
        <v>0</v>
      </c>
      <c r="J1558" s="32">
        <f>IF(B1558="","",F1558+H1558-I1558)</f>
        <v>0</v>
      </c>
      <c r="K1558" s="34">
        <f>IF(B1558="","",ROUND(E1558-J1558,2))</f>
        <v>0</v>
      </c>
      <c r="L1558" s="35">
        <f>IF(B1558="","",L1557+I1558)</f>
        <v>0</v>
      </c>
      <c r="M1558" s="32">
        <f>IF(B1558="","",IF(AND('Mortgage Calculator'!$D$21/'Mortgage Calculator'!$D$6&gt;0.8,E1558/'Mortgage Calculator'!$D$6&gt;0.78),ROUND('Mortgage Calculator'!$D$21*'Mortgage Calculator'!$D$15/12,2),0))</f>
        <v>0</v>
      </c>
      <c r="N1558" s="36">
        <f>IF(B1558="","",1-K1558/'Mortgage Calculator'!$D$6)</f>
        <v>0</v>
      </c>
    </row>
    <row r="1559" spans="2:14">
      <c r="B1559" s="30">
        <f>IF(B1558="","",IF(K1558&gt;0.005,B1558+1,""))</f>
        <v>0</v>
      </c>
      <c r="C1559" s="31">
        <f>IF(B1559="","",EDATE('Mortgage Calculator'!$D$10,B1559-1))</f>
        <v>0</v>
      </c>
      <c r="D1559" s="30">
        <f>IF(B1559="","",INT((B1559-1)/12)+1)</f>
        <v>0</v>
      </c>
      <c r="E1559" s="32">
        <f>IF(B1559="","",K1558)</f>
        <v>0</v>
      </c>
      <c r="F1559" s="32">
        <f>IF(B1559="","",IF(B1559&gt;='Mortgage Calculator'!$D$22,E1559+I1559,MIN('Mortgage Calculator'!$D$23,E1559+I1559)))</f>
        <v>0</v>
      </c>
      <c r="G1559" s="33"/>
      <c r="H1559" s="32">
        <f>IF(B1559="","",MAX(0,MIN('Mortgage Calculator'!$D$17+N(G1559),E1559+I1559-F1559)))</f>
        <v>0</v>
      </c>
      <c r="I1559" s="32">
        <f>IF(B1559="","",ROUND(E1559*'Mortgage Calculator'!$D$8/12,2))</f>
        <v>0</v>
      </c>
      <c r="J1559" s="32">
        <f>IF(B1559="","",F1559+H1559-I1559)</f>
        <v>0</v>
      </c>
      <c r="K1559" s="34">
        <f>IF(B1559="","",ROUND(E1559-J1559,2))</f>
        <v>0</v>
      </c>
      <c r="L1559" s="35">
        <f>IF(B1559="","",L1558+I1559)</f>
        <v>0</v>
      </c>
      <c r="M1559" s="32">
        <f>IF(B1559="","",IF(AND('Mortgage Calculator'!$D$21/'Mortgage Calculator'!$D$6&gt;0.8,E1559/'Mortgage Calculator'!$D$6&gt;0.78),ROUND('Mortgage Calculator'!$D$21*'Mortgage Calculator'!$D$15/12,2),0))</f>
        <v>0</v>
      </c>
      <c r="N1559" s="36">
        <f>IF(B1559="","",1-K1559/'Mortgage Calculator'!$D$6)</f>
        <v>0</v>
      </c>
    </row>
    <row r="1560" spans="2:14">
      <c r="B1560" s="30">
        <f>IF(B1559="","",IF(K1559&gt;0.005,B1559+1,""))</f>
        <v>0</v>
      </c>
      <c r="C1560" s="31">
        <f>IF(B1560="","",EDATE('Mortgage Calculator'!$D$10,B1560-1))</f>
        <v>0</v>
      </c>
      <c r="D1560" s="30">
        <f>IF(B1560="","",INT((B1560-1)/12)+1)</f>
        <v>0</v>
      </c>
      <c r="E1560" s="32">
        <f>IF(B1560="","",K1559)</f>
        <v>0</v>
      </c>
      <c r="F1560" s="32">
        <f>IF(B1560="","",IF(B1560&gt;='Mortgage Calculator'!$D$22,E1560+I1560,MIN('Mortgage Calculator'!$D$23,E1560+I1560)))</f>
        <v>0</v>
      </c>
      <c r="G1560" s="33"/>
      <c r="H1560" s="32">
        <f>IF(B1560="","",MAX(0,MIN('Mortgage Calculator'!$D$17+N(G1560),E1560+I1560-F1560)))</f>
        <v>0</v>
      </c>
      <c r="I1560" s="32">
        <f>IF(B1560="","",ROUND(E1560*'Mortgage Calculator'!$D$8/12,2))</f>
        <v>0</v>
      </c>
      <c r="J1560" s="32">
        <f>IF(B1560="","",F1560+H1560-I1560)</f>
        <v>0</v>
      </c>
      <c r="K1560" s="34">
        <f>IF(B1560="","",ROUND(E1560-J1560,2))</f>
        <v>0</v>
      </c>
      <c r="L1560" s="35">
        <f>IF(B1560="","",L1559+I1560)</f>
        <v>0</v>
      </c>
      <c r="M1560" s="32">
        <f>IF(B1560="","",IF(AND('Mortgage Calculator'!$D$21/'Mortgage Calculator'!$D$6&gt;0.8,E1560/'Mortgage Calculator'!$D$6&gt;0.78),ROUND('Mortgage Calculator'!$D$21*'Mortgage Calculator'!$D$15/12,2),0))</f>
        <v>0</v>
      </c>
      <c r="N1560" s="36">
        <f>IF(B1560="","",1-K1560/'Mortgage Calculator'!$D$6)</f>
        <v>0</v>
      </c>
    </row>
    <row r="1561" spans="2:14">
      <c r="B1561" s="30">
        <f>IF(B1560="","",IF(K1560&gt;0.005,B1560+1,""))</f>
        <v>0</v>
      </c>
      <c r="C1561" s="31">
        <f>IF(B1561="","",EDATE('Mortgage Calculator'!$D$10,B1561-1))</f>
        <v>0</v>
      </c>
      <c r="D1561" s="30">
        <f>IF(B1561="","",INT((B1561-1)/12)+1)</f>
        <v>0</v>
      </c>
      <c r="E1561" s="32">
        <f>IF(B1561="","",K1560)</f>
        <v>0</v>
      </c>
      <c r="F1561" s="32">
        <f>IF(B1561="","",IF(B1561&gt;='Mortgage Calculator'!$D$22,E1561+I1561,MIN('Mortgage Calculator'!$D$23,E1561+I1561)))</f>
        <v>0</v>
      </c>
      <c r="G1561" s="33"/>
      <c r="H1561" s="32">
        <f>IF(B1561="","",MAX(0,MIN('Mortgage Calculator'!$D$17+N(G1561),E1561+I1561-F1561)))</f>
        <v>0</v>
      </c>
      <c r="I1561" s="32">
        <f>IF(B1561="","",ROUND(E1561*'Mortgage Calculator'!$D$8/12,2))</f>
        <v>0</v>
      </c>
      <c r="J1561" s="32">
        <f>IF(B1561="","",F1561+H1561-I1561)</f>
        <v>0</v>
      </c>
      <c r="K1561" s="34">
        <f>IF(B1561="","",ROUND(E1561-J1561,2))</f>
        <v>0</v>
      </c>
      <c r="L1561" s="35">
        <f>IF(B1561="","",L1560+I1561)</f>
        <v>0</v>
      </c>
      <c r="M1561" s="32">
        <f>IF(B1561="","",IF(AND('Mortgage Calculator'!$D$21/'Mortgage Calculator'!$D$6&gt;0.8,E1561/'Mortgage Calculator'!$D$6&gt;0.78),ROUND('Mortgage Calculator'!$D$21*'Mortgage Calculator'!$D$15/12,2),0))</f>
        <v>0</v>
      </c>
      <c r="N1561" s="36">
        <f>IF(B1561="","",1-K1561/'Mortgage Calculator'!$D$6)</f>
        <v>0</v>
      </c>
    </row>
    <row r="1562" spans="2:14">
      <c r="B1562" s="30">
        <f>IF(B1561="","",IF(K1561&gt;0.005,B1561+1,""))</f>
        <v>0</v>
      </c>
      <c r="C1562" s="31">
        <f>IF(B1562="","",EDATE('Mortgage Calculator'!$D$10,B1562-1))</f>
        <v>0</v>
      </c>
      <c r="D1562" s="30">
        <f>IF(B1562="","",INT((B1562-1)/12)+1)</f>
        <v>0</v>
      </c>
      <c r="E1562" s="32">
        <f>IF(B1562="","",K1561)</f>
        <v>0</v>
      </c>
      <c r="F1562" s="32">
        <f>IF(B1562="","",IF(B1562&gt;='Mortgage Calculator'!$D$22,E1562+I1562,MIN('Mortgage Calculator'!$D$23,E1562+I1562)))</f>
        <v>0</v>
      </c>
      <c r="G1562" s="33"/>
      <c r="H1562" s="32">
        <f>IF(B1562="","",MAX(0,MIN('Mortgage Calculator'!$D$17+N(G1562),E1562+I1562-F1562)))</f>
        <v>0</v>
      </c>
      <c r="I1562" s="32">
        <f>IF(B1562="","",ROUND(E1562*'Mortgage Calculator'!$D$8/12,2))</f>
        <v>0</v>
      </c>
      <c r="J1562" s="32">
        <f>IF(B1562="","",F1562+H1562-I1562)</f>
        <v>0</v>
      </c>
      <c r="K1562" s="34">
        <f>IF(B1562="","",ROUND(E1562-J1562,2))</f>
        <v>0</v>
      </c>
      <c r="L1562" s="35">
        <f>IF(B1562="","",L1561+I1562)</f>
        <v>0</v>
      </c>
      <c r="M1562" s="32">
        <f>IF(B1562="","",IF(AND('Mortgage Calculator'!$D$21/'Mortgage Calculator'!$D$6&gt;0.8,E1562/'Mortgage Calculator'!$D$6&gt;0.78),ROUND('Mortgage Calculator'!$D$21*'Mortgage Calculator'!$D$15/12,2),0))</f>
        <v>0</v>
      </c>
      <c r="N1562" s="36">
        <f>IF(B1562="","",1-K1562/'Mortgage Calculator'!$D$6)</f>
        <v>0</v>
      </c>
    </row>
    <row r="1563" spans="2:14">
      <c r="B1563" s="30">
        <f>IF(B1562="","",IF(K1562&gt;0.005,B1562+1,""))</f>
        <v>0</v>
      </c>
      <c r="C1563" s="31">
        <f>IF(B1563="","",EDATE('Mortgage Calculator'!$D$10,B1563-1))</f>
        <v>0</v>
      </c>
      <c r="D1563" s="30">
        <f>IF(B1563="","",INT((B1563-1)/12)+1)</f>
        <v>0</v>
      </c>
      <c r="E1563" s="32">
        <f>IF(B1563="","",K1562)</f>
        <v>0</v>
      </c>
      <c r="F1563" s="32">
        <f>IF(B1563="","",IF(B1563&gt;='Mortgage Calculator'!$D$22,E1563+I1563,MIN('Mortgage Calculator'!$D$23,E1563+I1563)))</f>
        <v>0</v>
      </c>
      <c r="G1563" s="33"/>
      <c r="H1563" s="32">
        <f>IF(B1563="","",MAX(0,MIN('Mortgage Calculator'!$D$17+N(G1563),E1563+I1563-F1563)))</f>
        <v>0</v>
      </c>
      <c r="I1563" s="32">
        <f>IF(B1563="","",ROUND(E1563*'Mortgage Calculator'!$D$8/12,2))</f>
        <v>0</v>
      </c>
      <c r="J1563" s="32">
        <f>IF(B1563="","",F1563+H1563-I1563)</f>
        <v>0</v>
      </c>
      <c r="K1563" s="34">
        <f>IF(B1563="","",ROUND(E1563-J1563,2))</f>
        <v>0</v>
      </c>
      <c r="L1563" s="35">
        <f>IF(B1563="","",L1562+I1563)</f>
        <v>0</v>
      </c>
      <c r="M1563" s="32">
        <f>IF(B1563="","",IF(AND('Mortgage Calculator'!$D$21/'Mortgage Calculator'!$D$6&gt;0.8,E1563/'Mortgage Calculator'!$D$6&gt;0.78),ROUND('Mortgage Calculator'!$D$21*'Mortgage Calculator'!$D$15/12,2),0))</f>
        <v>0</v>
      </c>
      <c r="N1563" s="36">
        <f>IF(B1563="","",1-K1563/'Mortgage Calculator'!$D$6)</f>
        <v>0</v>
      </c>
    </row>
    <row r="1564" spans="2:14">
      <c r="B1564" s="30">
        <f>IF(B1563="","",IF(K1563&gt;0.005,B1563+1,""))</f>
        <v>0</v>
      </c>
      <c r="C1564" s="31">
        <f>IF(B1564="","",EDATE('Mortgage Calculator'!$D$10,B1564-1))</f>
        <v>0</v>
      </c>
      <c r="D1564" s="30">
        <f>IF(B1564="","",INT((B1564-1)/12)+1)</f>
        <v>0</v>
      </c>
      <c r="E1564" s="32">
        <f>IF(B1564="","",K1563)</f>
        <v>0</v>
      </c>
      <c r="F1564" s="32">
        <f>IF(B1564="","",IF(B1564&gt;='Mortgage Calculator'!$D$22,E1564+I1564,MIN('Mortgage Calculator'!$D$23,E1564+I1564)))</f>
        <v>0</v>
      </c>
      <c r="G1564" s="33"/>
      <c r="H1564" s="32">
        <f>IF(B1564="","",MAX(0,MIN('Mortgage Calculator'!$D$17+N(G1564),E1564+I1564-F1564)))</f>
        <v>0</v>
      </c>
      <c r="I1564" s="32">
        <f>IF(B1564="","",ROUND(E1564*'Mortgage Calculator'!$D$8/12,2))</f>
        <v>0</v>
      </c>
      <c r="J1564" s="32">
        <f>IF(B1564="","",F1564+H1564-I1564)</f>
        <v>0</v>
      </c>
      <c r="K1564" s="34">
        <f>IF(B1564="","",ROUND(E1564-J1564,2))</f>
        <v>0</v>
      </c>
      <c r="L1564" s="35">
        <f>IF(B1564="","",L1563+I1564)</f>
        <v>0</v>
      </c>
      <c r="M1564" s="32">
        <f>IF(B1564="","",IF(AND('Mortgage Calculator'!$D$21/'Mortgage Calculator'!$D$6&gt;0.8,E1564/'Mortgage Calculator'!$D$6&gt;0.78),ROUND('Mortgage Calculator'!$D$21*'Mortgage Calculator'!$D$15/12,2),0))</f>
        <v>0</v>
      </c>
      <c r="N1564" s="36">
        <f>IF(B1564="","",1-K1564/'Mortgage Calculator'!$D$6)</f>
        <v>0</v>
      </c>
    </row>
    <row r="1565" spans="2:14">
      <c r="B1565" s="30">
        <f>IF(B1564="","",IF(K1564&gt;0.005,B1564+1,""))</f>
        <v>0</v>
      </c>
      <c r="C1565" s="31">
        <f>IF(B1565="","",EDATE('Mortgage Calculator'!$D$10,B1565-1))</f>
        <v>0</v>
      </c>
      <c r="D1565" s="30">
        <f>IF(B1565="","",INT((B1565-1)/12)+1)</f>
        <v>0</v>
      </c>
      <c r="E1565" s="32">
        <f>IF(B1565="","",K1564)</f>
        <v>0</v>
      </c>
      <c r="F1565" s="32">
        <f>IF(B1565="","",IF(B1565&gt;='Mortgage Calculator'!$D$22,E1565+I1565,MIN('Mortgage Calculator'!$D$23,E1565+I1565)))</f>
        <v>0</v>
      </c>
      <c r="G1565" s="33"/>
      <c r="H1565" s="32">
        <f>IF(B1565="","",MAX(0,MIN('Mortgage Calculator'!$D$17+N(G1565),E1565+I1565-F1565)))</f>
        <v>0</v>
      </c>
      <c r="I1565" s="32">
        <f>IF(B1565="","",ROUND(E1565*'Mortgage Calculator'!$D$8/12,2))</f>
        <v>0</v>
      </c>
      <c r="J1565" s="32">
        <f>IF(B1565="","",F1565+H1565-I1565)</f>
        <v>0</v>
      </c>
      <c r="K1565" s="34">
        <f>IF(B1565="","",ROUND(E1565-J1565,2))</f>
        <v>0</v>
      </c>
      <c r="L1565" s="35">
        <f>IF(B1565="","",L1564+I1565)</f>
        <v>0</v>
      </c>
      <c r="M1565" s="32">
        <f>IF(B1565="","",IF(AND('Mortgage Calculator'!$D$21/'Mortgage Calculator'!$D$6&gt;0.8,E1565/'Mortgage Calculator'!$D$6&gt;0.78),ROUND('Mortgage Calculator'!$D$21*'Mortgage Calculator'!$D$15/12,2),0))</f>
        <v>0</v>
      </c>
      <c r="N1565" s="36">
        <f>IF(B1565="","",1-K1565/'Mortgage Calculator'!$D$6)</f>
        <v>0</v>
      </c>
    </row>
  </sheetData>
  <sheetProtection sheet="1" objects="1" scenarios="1" formatColumns="0" formatRows="0"/>
  <pageMargins left="0.4" right="0.4" top="0.5" bottom="0.5" header="0.3" footer="0.3"/>
  <pageSetup paperSize="1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B7280"/>
    <pageSetUpPr fitToPage="1"/>
  </sheetPr>
  <dimension ref="A2:BI22"/>
  <sheetViews>
    <sheetView showGridLines="0" workbookViewId="0"/>
  </sheetViews>
  <sheetFormatPr defaultRowHeight="15"/>
  <cols>
    <col min="1" max="1" width="3.28515625" style="1" customWidth="1"/>
    <col min="2" max="2" width="4.7109375" style="1" customWidth="1"/>
    <col min="3" max="3" width="90.7109375" style="1" customWidth="1"/>
    <col min="4" max="61" width="9.7109375" style="1" customWidth="1"/>
  </cols>
  <sheetData>
    <row r="2" spans="2:3" ht="35.2" customHeight="1">
      <c r="B2" s="37" t="s">
        <v>53</v>
      </c>
    </row>
    <row r="3" spans="2:3" ht="34" customHeight="1">
      <c r="B3" s="38" t="s">
        <v>54</v>
      </c>
      <c r="C3" s="38"/>
    </row>
    <row r="5" spans="2:3">
      <c r="B5" s="11" t="s">
        <v>55</v>
      </c>
    </row>
    <row r="6" spans="2:3" ht="21" customHeight="1">
      <c r="B6" s="39">
        <v>1</v>
      </c>
      <c r="C6" s="40" t="s">
        <v>56</v>
      </c>
    </row>
    <row r="7" spans="2:3" ht="36" customHeight="1">
      <c r="B7" s="39">
        <v>2</v>
      </c>
      <c r="C7" s="40" t="s">
        <v>57</v>
      </c>
    </row>
    <row r="8" spans="2:3" ht="36" customHeight="1">
      <c r="B8" s="39">
        <v>3</v>
      </c>
      <c r="C8" s="40" t="s">
        <v>58</v>
      </c>
    </row>
    <row r="9" spans="2:3" ht="21" customHeight="1">
      <c r="B9" s="39">
        <v>4</v>
      </c>
      <c r="C9" s="40" t="s">
        <v>59</v>
      </c>
    </row>
    <row r="11" spans="2:3">
      <c r="B11" s="11" t="s">
        <v>60</v>
      </c>
    </row>
    <row r="12" spans="2:3">
      <c r="B12" s="41"/>
      <c r="C12" s="1" t="s">
        <v>61</v>
      </c>
    </row>
    <row r="13" spans="2:3">
      <c r="B13" s="42"/>
      <c r="C13" s="1" t="s">
        <v>62</v>
      </c>
    </row>
    <row r="15" spans="2:3">
      <c r="B15" s="11" t="s">
        <v>63</v>
      </c>
    </row>
    <row r="16" spans="2:3" ht="36" customHeight="1">
      <c r="B16" s="43" t="s">
        <v>64</v>
      </c>
      <c r="C16" s="40" t="s">
        <v>65</v>
      </c>
    </row>
    <row r="17" spans="2:3" ht="36" customHeight="1">
      <c r="B17" s="43" t="s">
        <v>64</v>
      </c>
      <c r="C17" s="40" t="s">
        <v>66</v>
      </c>
    </row>
    <row r="18" spans="2:3" ht="36" customHeight="1">
      <c r="B18" s="43" t="s">
        <v>64</v>
      </c>
      <c r="C18" s="40" t="s">
        <v>67</v>
      </c>
    </row>
    <row r="19" spans="2:3" ht="21" customHeight="1">
      <c r="B19" s="43" t="s">
        <v>64</v>
      </c>
      <c r="C19" s="40" t="s">
        <v>68</v>
      </c>
    </row>
    <row r="21" spans="2:3">
      <c r="B21" s="44" t="s">
        <v>69</v>
      </c>
    </row>
    <row r="22" spans="2:3">
      <c r="B22" s="44" t="s">
        <v>70</v>
      </c>
    </row>
  </sheetData>
  <mergeCells count="1">
    <mergeCell ref="B3:C3"/>
  </mergeCells>
  <pageMargins left="0.4" right="0.4" top="0.5" bottom="0.5" header="0.3" footer="0.3"/>
  <pageSetup paperSize="1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Mortgage Calculator</vt:lpstr>
      <vt:lpstr>Schedule</vt:lpstr>
      <vt:lpstr>How to use</vt:lpstr>
      <vt:lpstr>'Mortgage Calculator'!Print_Area</vt:lpstr>
      <vt:lpstr>Schedule!Print_Area</vt:lpstr>
      <vt:lpstr>Schedule!Print_Titles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mortgage-calculator-spreadsheet.xlsx</dc:title>
  <dc:creator>NiftyShelf</dc:creator>
  <dc:description>Free template from niftyshelf.com</dc:description>
  <cp:lastModifiedBy>NiftyShelf</cp:lastModifiedBy>
  <dcterms:created xsi:type="dcterms:W3CDTF">2026-10-21T23:02:08Z</dcterms:created>
  <dcterms:modified xsi:type="dcterms:W3CDTF">2026-10-21T23:02:08Z</dcterms:modified>
</cp:coreProperties>
</file>