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dding Budget" sheetId="1" r:id="rId1"/>
    <sheet name="Payments" sheetId="2" r:id="rId2"/>
    <sheet name="How to use" sheetId="3" r:id="rId3"/>
  </sheets>
  <definedNames>
    <definedName name="_xlnm.Print_Area" localSheetId="0">'Wedding Budget'!$A$1:$K$61</definedName>
  </definedNames>
  <calcPr calcId="124519" fullCalcOnLoad="1"/>
</workbook>
</file>

<file path=xl/sharedStrings.xml><?xml version="1.0" encoding="utf-8"?>
<sst xmlns="http://schemas.openxmlformats.org/spreadsheetml/2006/main" count="96" uniqueCount="76">
  <si>
    <t>Wedding Budget</t>
  </si>
  <si>
    <t>Plan every category, track deposits and see what is still due before the big day.</t>
  </si>
  <si>
    <t>Wedding date</t>
  </si>
  <si>
    <t>Total budget</t>
  </si>
  <si>
    <t>Guest count</t>
  </si>
  <si>
    <t>Category</t>
  </si>
  <si>
    <t>Typical %</t>
  </si>
  <si>
    <t>Suggested</t>
  </si>
  <si>
    <t>Estimate</t>
  </si>
  <si>
    <t>Actual (contract)</t>
  </si>
  <si>
    <t>Paid</t>
  </si>
  <si>
    <t>Still due</t>
  </si>
  <si>
    <t>Over / under</t>
  </si>
  <si>
    <t>Vendor &amp; notes</t>
  </si>
  <si>
    <t>Venue &amp; rentals</t>
  </si>
  <si>
    <t>Catering</t>
  </si>
  <si>
    <t>Bar &amp; drinks</t>
  </si>
  <si>
    <t>Photography</t>
  </si>
  <si>
    <t>Videography</t>
  </si>
  <si>
    <t>Attire &amp; accessories</t>
  </si>
  <si>
    <t>Flowers &amp; decor</t>
  </si>
  <si>
    <t>Music / DJ / band</t>
  </si>
  <si>
    <t>Cake &amp; desserts</t>
  </si>
  <si>
    <t>Hair &amp; makeup</t>
  </si>
  <si>
    <t>Invitations &amp; stationery</t>
  </si>
  <si>
    <t>Rings</t>
  </si>
  <si>
    <t>Officiant &amp; license</t>
  </si>
  <si>
    <t>Transportation</t>
  </si>
  <si>
    <t>Favors &amp; gifts</t>
  </si>
  <si>
    <t>Planner / coordinator</t>
  </si>
  <si>
    <t>Other / buffer</t>
  </si>
  <si>
    <t>Total</t>
  </si>
  <si>
    <t>Projected total (booked + estimates)</t>
  </si>
  <si>
    <t>Left in budget</t>
  </si>
  <si>
    <t>Cost per guest</t>
  </si>
  <si>
    <t>← paid + still due</t>
  </si>
  <si>
    <t>DAYS TO GO</t>
  </si>
  <si>
    <t>PROJECTED</t>
  </si>
  <si>
    <t>PAID SO FAR</t>
  </si>
  <si>
    <t>STILL DUE</t>
  </si>
  <si>
    <t>LEFT IN BUDGET</t>
  </si>
  <si>
    <t>Payments &amp; deposits</t>
  </si>
  <si>
    <t>Log every deposit and payment. Paid and Still due on the budget tab update from here.</t>
  </si>
  <si>
    <t>Date</t>
  </si>
  <si>
    <t>What for</t>
  </si>
  <si>
    <t>Amount</t>
  </si>
  <si>
    <t>Paid with</t>
  </si>
  <si>
    <t>Notes</t>
  </si>
  <si>
    <t>Venue deposit</t>
  </si>
  <si>
    <t>Bank transfer</t>
  </si>
  <si>
    <t>Photographer retainer</t>
  </si>
  <si>
    <t>Credit card</t>
  </si>
  <si>
    <t>DJ deposit</t>
  </si>
  <si>
    <t>Dress deposit</t>
  </si>
  <si>
    <t>Caterer deposit</t>
  </si>
  <si>
    <t>Save-the-dates &amp; invites</t>
  </si>
  <si>
    <t>Officiant</t>
  </si>
  <si>
    <t>Venue 2nd payment</t>
  </si>
  <si>
    <t>Wedding Budget — how to use</t>
  </si>
  <si>
    <t>A complete wedding budget: typical category splits, estimates vs contracts, deposits, what is still due and cost per guest.</t>
  </si>
  <si>
    <t>HOW TO USE</t>
  </si>
  <si>
    <t>Enter the wedding date, your total budget and the guest count.</t>
  </si>
  <si>
    <t>Start with the Suggested column (typical % of the budget) and type your own Estimate for each category.</t>
  </si>
  <si>
    <t>When you book a vendor, put the contract total in Actual. Over / under shows the difference vs your estimate.</t>
  </si>
  <si>
    <t>Log every deposit and payment on the Payments tab. Paid and Still due update automatically.</t>
  </si>
  <si>
    <t>Keep an eye on “Left in budget” — it uses contract amounts where you have them and estimates everywhere else.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</si>
  <si>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</si>
  <si>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</si>
  <si>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</si>
  <si>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</si>
  <si>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</si>
  <si>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The typical % split is a starting point only. Change any % or category to fit your plans — the total should stay around 100%.</t>
  </si>
  <si>
    <t>Days to go counts down from today’s date.</t>
  </si>
  <si>
    <t>Add vendor names, phone numbers and due dates in the Vendor &amp; notes column.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</si>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</sst>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7">
    <numFmt numFmtId="164" formatCode="mmm d, yyyy"/>
    <numFmt numFmtId="165" formatCode="$#,##0;-$#,##0;&quot;–&quot;"/>
    <numFmt numFmtId="166" formatCode="0%"/>
    <numFmt numFmtId="167" formatCode="+$#,##0;-$#,##0;&quot;on budget&quot;"/>
    <numFmt numFmtId="168" formatCode="+$#,##0;-$#,##0;&quot;–&quot;"/>
    <numFmt numFmtId="169" formatCode="$#,##0;[Red]-$#,##0"/>
    <numFmt numFmtId="170" formatCode="$#,##0.00"/>
  </numFmts>
  <fonts count="17">
    <font>
      <sz val="11"/>
      <color theme="1"/>
      <name val="Calibri"/>
      <family val="2"/>
      <scheme val="minor"/>
    </font>
    <font>
      <sz val="10"/>
      <color rgb="FF4A4340"/>
      <name val="Arial"/>
      <family val="2"/>
    </font>
    <font>
      <b/>
      <sz val="28"/>
      <color rgb="FF4A4340"/>
      <name val="Trebuchet MS"/>
      <family val="2"/>
    </font>
    <font>
      <i/>
      <sz val="10"/>
      <color rgb="FF8F8580"/>
      <name val="Arial"/>
      <family val="2"/>
    </font>
    <font>
      <b/>
      <sz val="8"/>
      <color rgb="FF8F8580"/>
      <name val="Arial"/>
      <family val="2"/>
    </font>
    <font>
      <b/>
      <sz val="15"/>
      <color rgb="FFC9877C"/>
      <name val="Arial"/>
      <family val="2"/>
    </font>
    <font>
      <b/>
      <sz val="15"/>
      <color rgb="FF4A4340"/>
      <name val="Arial"/>
      <family val="2"/>
    </font>
    <font>
      <b/>
      <sz val="15"/>
      <color rgb="FF5E8A5A"/>
      <name val="Arial"/>
      <family val="2"/>
    </font>
    <font>
      <b/>
      <sz val="9"/>
      <color rgb="FF6B3F38"/>
      <name val="Arial"/>
      <family val="2"/>
    </font>
    <font>
      <b/>
      <sz val="10"/>
      <color rgb="FF4A4340"/>
      <name val="Arial"/>
      <family val="2"/>
    </font>
    <font>
      <sz val="10"/>
      <color rgb="FF8F8580"/>
      <name val="Arial"/>
      <family val="2"/>
    </font>
    <font>
      <sz val="9"/>
      <color rgb="FF4A4340"/>
      <name val="Arial"/>
      <family val="2"/>
    </font>
    <font>
      <sz val="9"/>
      <color rgb="FF8F8580"/>
      <name val="Arial"/>
      <family val="2"/>
    </font>
    <font>
      <b/>
      <sz val="20"/>
      <color rgb="FF4A4340"/>
      <name val="Trebuchet MS"/>
      <family val="2"/>
    </font>
    <font>
      <b/>
      <sz val="22"/>
      <color rgb="FF4A4340"/>
      <name val="Trebuchet MS"/>
      <family val="2"/>
    </font>
    <font>
      <b/>
      <sz val="10"/>
      <color rgb="FFC9877C"/>
      <name val="Arial"/>
      <family val="2"/>
    </font>
    <font>
      <sz val="10"/>
      <color rgb="FFC9877C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BF7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ECE4"/>
        <bgColor indexed="64"/>
      </patternFill>
    </fill>
    <fill>
      <patternFill patternType="solid">
        <fgColor rgb="FFF6DCD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E9C3BA"/>
      </bottom>
      <diagonal/>
    </border>
    <border>
      <left/>
      <right/>
      <top style="medium">
        <color rgb="FFC9877C"/>
      </top>
      <bottom/>
      <diagonal/>
    </border>
    <border>
      <left/>
      <right/>
      <top style="medium">
        <color rgb="FF5E8A5A"/>
      </top>
      <bottom/>
      <diagonal/>
    </border>
    <border>
      <left/>
      <right/>
      <top/>
      <bottom style="thin">
        <color rgb="FFEADFD6"/>
      </bottom>
      <diagonal/>
    </border>
    <border>
      <left/>
      <right/>
      <top style="medium">
        <color rgb="FF4A4340"/>
      </top>
      <bottom/>
      <diagonal/>
    </border>
    <border>
      <left/>
      <right/>
      <top style="thin">
        <color rgb="FFEADFD6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1" fillId="3" borderId="1" xfId="0" applyNumberFormat="1" applyFont="1" applyFill="1" applyBorder="1" applyAlignment="1" applyProtection="1">
      <alignment vertical="center"/>
      <protection locked="0"/>
    </xf>
    <xf numFmtId="0" fontId="4" fillId="4" borderId="2" xfId="0" applyFont="1" applyFill="1" applyBorder="1" applyAlignment="1">
      <alignment horizontal="left" vertical="center" indent="1"/>
    </xf>
    <xf numFmtId="0" fontId="4" fillId="4" borderId="3" xfId="0" applyFont="1" applyFill="1" applyBorder="1" applyAlignment="1">
      <alignment horizontal="left" vertical="center" indent="1"/>
    </xf>
    <xf numFmtId="165" fontId="1" fillId="3" borderId="1" xfId="0" applyNumberFormat="1" applyFont="1" applyFill="1" applyBorder="1" applyAlignment="1" applyProtection="1">
      <alignment vertical="center"/>
      <protection locked="0"/>
    </xf>
    <xf numFmtId="1" fontId="5" fillId="4" borderId="0" xfId="0" applyNumberFormat="1" applyFont="1" applyFill="1" applyAlignment="1">
      <alignment horizontal="left" vertical="center" indent="1"/>
    </xf>
    <xf numFmtId="165" fontId="6" fillId="4" borderId="0" xfId="0" applyNumberFormat="1" applyFont="1" applyFill="1" applyAlignment="1">
      <alignment horizontal="left" vertical="center" indent="1"/>
    </xf>
    <xf numFmtId="165" fontId="7" fillId="4" borderId="0" xfId="0" applyNumberFormat="1" applyFont="1" applyFill="1" applyAlignment="1">
      <alignment horizontal="left" vertical="center" indent="1"/>
    </xf>
    <xf numFmtId="1" fontId="1" fillId="3" borderId="1" xfId="0" applyNumberFormat="1" applyFont="1" applyFill="1" applyBorder="1" applyAlignment="1" applyProtection="1">
      <alignment vertical="center"/>
      <protection locked="0"/>
    </xf>
    <xf numFmtId="0" fontId="8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right" vertical="center" wrapText="1"/>
    </xf>
    <xf numFmtId="0" fontId="9" fillId="3" borderId="1" xfId="0" applyFont="1" applyFill="1" applyBorder="1" applyAlignment="1" applyProtection="1">
      <alignment vertical="center"/>
      <protection locked="0"/>
    </xf>
    <xf numFmtId="166" fontId="1" fillId="3" borderId="1" xfId="0" applyNumberFormat="1" applyFont="1" applyFill="1" applyBorder="1" applyAlignment="1" applyProtection="1">
      <alignment vertical="center"/>
      <protection locked="0"/>
    </xf>
    <xf numFmtId="165" fontId="10" fillId="2" borderId="4" xfId="0" applyNumberFormat="1" applyFont="1" applyFill="1" applyBorder="1" applyAlignment="1">
      <alignment vertical="center"/>
    </xf>
    <xf numFmtId="165" fontId="1" fillId="2" borderId="4" xfId="0" applyNumberFormat="1" applyFont="1" applyFill="1" applyBorder="1" applyAlignment="1">
      <alignment vertical="center"/>
    </xf>
    <xf numFmtId="165" fontId="9" fillId="2" borderId="4" xfId="0" applyNumberFormat="1" applyFont="1" applyFill="1" applyBorder="1" applyAlignment="1">
      <alignment vertical="center"/>
    </xf>
    <xf numFmtId="167" fontId="1" fillId="2" borderId="4" xfId="0" applyNumberFormat="1" applyFont="1" applyFill="1" applyBorder="1" applyAlignment="1">
      <alignment vertical="center"/>
    </xf>
    <xf numFmtId="0" fontId="11" fillId="3" borderId="1" xfId="0" applyFont="1" applyFill="1" applyBorder="1" applyAlignment="1" applyProtection="1">
      <alignment vertical="center"/>
      <protection locked="0"/>
    </xf>
    <xf numFmtId="0" fontId="9" fillId="4" borderId="5" xfId="0" applyFont="1" applyFill="1" applyBorder="1" applyAlignment="1">
      <alignment vertical="center"/>
    </xf>
    <xf numFmtId="166" fontId="9" fillId="4" borderId="5" xfId="0" applyNumberFormat="1" applyFont="1" applyFill="1" applyBorder="1" applyAlignment="1">
      <alignment vertical="center"/>
    </xf>
    <xf numFmtId="165" fontId="9" fillId="4" borderId="5" xfId="0" applyNumberFormat="1" applyFont="1" applyFill="1" applyBorder="1" applyAlignment="1">
      <alignment vertical="center"/>
    </xf>
    <xf numFmtId="168" fontId="9" fillId="4" borderId="5" xfId="0" applyNumberFormat="1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169" fontId="9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164" fontId="1" fillId="3" borderId="1" xfId="0" applyNumberFormat="1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170" fontId="1" fillId="3" borderId="1" xfId="0" applyNumberFormat="1" applyFont="1" applyFill="1" applyBorder="1" applyAlignment="1" applyProtection="1">
      <alignment vertical="center"/>
      <protection locked="0"/>
    </xf>
    <xf numFmtId="0" fontId="14" fillId="2" borderId="0" xfId="0" applyFont="1" applyFill="1" applyAlignment="1">
      <alignment vertical="center"/>
    </xf>
    <xf numFmtId="0" fontId="10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6" xfId="0" applyFont="1" applyFill="1" applyBorder="1" applyAlignment="1">
      <alignment vertical="center"/>
    </xf>
    <xf numFmtId="0" fontId="16" fillId="2" borderId="0" xfId="0" applyFont="1" applyFill="1" applyAlignment="1">
      <alignment horizontal="center" vertical="top"/>
    </xf>
  </cellXfs>
  <cellStyles count="1">
    <cellStyle name="Normal" xfId="0" builtinId="0"/>
  </cellStyles>
  <dxfs count="2">
    <dxf>
      <font>
        <b/>
        <color rgb="FFC0675A"/>
      </font>
    </dxf>
    <dxf>
      <font>
        <color rgb="FF5E8A5A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4A4340"/>
                </a:solidFill>
                <a:latin typeface="Trebuchet MS"/>
              </a:defRPr>
            </a:pPr>
            <a:r>
              <a:rPr lang="en-US" sz="1200" b="1" baseline="0">
                <a:solidFill>
                  <a:srgbClr val="4A4340"/>
                </a:solidFill>
                <a:latin typeface="Trebuchet MS"/>
              </a:rPr>
              <a:t>Where the money goes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EDB9B0"/>
              </a:solidFill>
              <a:ln>
                <a:solidFill>
                  <a:srgbClr val="FBF7F2"/>
                </a:solidFill>
              </a:ln>
            </c:spPr>
          </c:dPt>
          <c:dPt>
            <c:idx val="1"/>
            <c:spPr>
              <a:solidFill>
                <a:srgbClr val="A8C3A0"/>
              </a:solidFill>
              <a:ln>
                <a:solidFill>
                  <a:srgbClr val="FBF7F2"/>
                </a:solidFill>
              </a:ln>
            </c:spPr>
          </c:dPt>
          <c:dPt>
            <c:idx val="2"/>
            <c:spPr>
              <a:solidFill>
                <a:srgbClr val="F3D98B"/>
              </a:solidFill>
              <a:ln>
                <a:solidFill>
                  <a:srgbClr val="FBF7F2"/>
                </a:solidFill>
              </a:ln>
            </c:spPr>
          </c:dPt>
          <c:dPt>
            <c:idx val="3"/>
            <c:spPr>
              <a:solidFill>
                <a:srgbClr val="A9C1D9"/>
              </a:solidFill>
              <a:ln>
                <a:solidFill>
                  <a:srgbClr val="FBF7F2"/>
                </a:solidFill>
              </a:ln>
            </c:spPr>
          </c:dPt>
          <c:dPt>
            <c:idx val="4"/>
            <c:spPr>
              <a:solidFill>
                <a:srgbClr val="C7B8D9"/>
              </a:solidFill>
              <a:ln>
                <a:solidFill>
                  <a:srgbClr val="FBF7F2"/>
                </a:solidFill>
              </a:ln>
            </c:spPr>
          </c:dPt>
          <c:dPt>
            <c:idx val="5"/>
            <c:spPr>
              <a:solidFill>
                <a:srgbClr val="E8C4A0"/>
              </a:solidFill>
              <a:ln>
                <a:solidFill>
                  <a:srgbClr val="FBF7F2"/>
                </a:solidFill>
              </a:ln>
            </c:spPr>
          </c:dPt>
          <c:dPt>
            <c:idx val="6"/>
            <c:spPr>
              <a:solidFill>
                <a:srgbClr val="9FCFC5"/>
              </a:solidFill>
              <a:ln>
                <a:solidFill>
                  <a:srgbClr val="FBF7F2"/>
                </a:solidFill>
              </a:ln>
            </c:spPr>
          </c:dPt>
          <c:dPt>
            <c:idx val="7"/>
            <c:spPr>
              <a:solidFill>
                <a:srgbClr val="D9A5B3"/>
              </a:solidFill>
              <a:ln>
                <a:solidFill>
                  <a:srgbClr val="FBF7F2"/>
                </a:solidFill>
              </a:ln>
            </c:spPr>
          </c:dPt>
          <c:dPt>
            <c:idx val="8"/>
            <c:spPr>
              <a:solidFill>
                <a:srgbClr val="B7C49A"/>
              </a:solidFill>
              <a:ln>
                <a:solidFill>
                  <a:srgbClr val="FBF7F2"/>
                </a:solidFill>
              </a:ln>
            </c:spPr>
          </c:dPt>
          <c:dPt>
            <c:idx val="9"/>
            <c:spPr>
              <a:solidFill>
                <a:srgbClr val="F0CFC0"/>
              </a:solidFill>
              <a:ln>
                <a:solidFill>
                  <a:srgbClr val="FBF7F2"/>
                </a:solidFill>
              </a:ln>
            </c:spPr>
          </c:dPt>
          <c:dPt>
            <c:idx val="10"/>
            <c:spPr>
              <a:solidFill>
                <a:srgbClr val="8FB0C9"/>
              </a:solidFill>
              <a:ln>
                <a:solidFill>
                  <a:srgbClr val="FBF7F2"/>
                </a:solidFill>
              </a:ln>
            </c:spPr>
          </c:dPt>
          <c:dPt>
            <c:idx val="11"/>
            <c:spPr>
              <a:solidFill>
                <a:srgbClr val="CDBFAF"/>
              </a:solidFill>
              <a:ln>
                <a:solidFill>
                  <a:srgbClr val="FBF7F2"/>
                </a:solidFill>
              </a:ln>
            </c:spPr>
          </c:dPt>
          <c:dPt>
            <c:idx val="12"/>
            <c:spPr>
              <a:solidFill>
                <a:srgbClr val="EDB9B0"/>
              </a:solidFill>
              <a:ln>
                <a:solidFill>
                  <a:srgbClr val="FBF7F2"/>
                </a:solidFill>
              </a:ln>
            </c:spPr>
          </c:dPt>
          <c:dPt>
            <c:idx val="13"/>
            <c:spPr>
              <a:solidFill>
                <a:srgbClr val="A8C3A0"/>
              </a:solidFill>
              <a:ln>
                <a:solidFill>
                  <a:srgbClr val="FBF7F2"/>
                </a:solidFill>
              </a:ln>
            </c:spPr>
          </c:dPt>
          <c:dPt>
            <c:idx val="14"/>
            <c:spPr>
              <a:solidFill>
                <a:srgbClr val="F3D98B"/>
              </a:solidFill>
              <a:ln>
                <a:solidFill>
                  <a:srgbClr val="FBF7F2"/>
                </a:solidFill>
              </a:ln>
            </c:spPr>
          </c:dPt>
          <c:dPt>
            <c:idx val="15"/>
            <c:spPr>
              <a:solidFill>
                <a:srgbClr val="A9C1D9"/>
              </a:solidFill>
              <a:ln>
                <a:solidFill>
                  <a:srgbClr val="FBF7F2"/>
                </a:solidFill>
              </a:ln>
            </c:spPr>
          </c:dPt>
          <c:dPt>
            <c:idx val="16"/>
            <c:spPr>
              <a:solidFill>
                <a:srgbClr val="C7B8D9"/>
              </a:solidFill>
              <a:ln>
                <a:solidFill>
                  <a:srgbClr val="FBF7F2"/>
                </a:solidFill>
              </a:ln>
            </c:spPr>
          </c:dPt>
          <c:cat>
            <c:strRef>
              <c:f>'Wedding Budget'!$B$11:$B$26</c:f>
              <c:strCache>
                <c:ptCount val="16"/>
                <c:pt idx="0">
                  <c:v>Venue &amp; rentals</c:v>
                </c:pt>
                <c:pt idx="1">
                  <c:v>Catering</c:v>
                </c:pt>
                <c:pt idx="2">
                  <c:v>Bar &amp; drinks</c:v>
                </c:pt>
                <c:pt idx="3">
                  <c:v>Photography</c:v>
                </c:pt>
                <c:pt idx="4">
                  <c:v>Videography</c:v>
                </c:pt>
                <c:pt idx="5">
                  <c:v>Attire &amp; accessories</c:v>
                </c:pt>
                <c:pt idx="6">
                  <c:v>Flowers &amp; decor</c:v>
                </c:pt>
                <c:pt idx="7">
                  <c:v>Music / DJ / band</c:v>
                </c:pt>
                <c:pt idx="8">
                  <c:v>Cake &amp; desserts</c:v>
                </c:pt>
                <c:pt idx="9">
                  <c:v>Hair &amp; makeup</c:v>
                </c:pt>
                <c:pt idx="10">
                  <c:v>Invitations &amp; stationery</c:v>
                </c:pt>
                <c:pt idx="11">
                  <c:v>Rings</c:v>
                </c:pt>
                <c:pt idx="12">
                  <c:v>Officiant &amp; license</c:v>
                </c:pt>
                <c:pt idx="13">
                  <c:v>Transportation</c:v>
                </c:pt>
                <c:pt idx="14">
                  <c:v>Favors &amp; gifts</c:v>
                </c:pt>
                <c:pt idx="15">
                  <c:v>Planner / coordinator</c:v>
                </c:pt>
              </c:strCache>
            </c:strRef>
          </c:cat>
          <c:val>
            <c:numRef>
              <c:f>'Wedding Budget'!$E$11:$E$26</c:f>
              <c:numCache>
                <c:formatCode>General</c:formatCode>
                <c:ptCount val="16"/>
                <c:pt idx="0">
                  <c:v>6800</c:v>
                </c:pt>
                <c:pt idx="1">
                  <c:v>7500</c:v>
                </c:pt>
                <c:pt idx="2">
                  <c:v>1800</c:v>
                </c:pt>
                <c:pt idx="3">
                  <c:v>3000</c:v>
                </c:pt>
                <c:pt idx="4">
                  <c:v>1200</c:v>
                </c:pt>
                <c:pt idx="5">
                  <c:v>2100</c:v>
                </c:pt>
                <c:pt idx="6">
                  <c:v>2200</c:v>
                </c:pt>
                <c:pt idx="7">
                  <c:v>1500</c:v>
                </c:pt>
                <c:pt idx="8">
                  <c:v>600</c:v>
                </c:pt>
                <c:pt idx="9">
                  <c:v>600</c:v>
                </c:pt>
                <c:pt idx="10">
                  <c:v>500</c:v>
                </c:pt>
                <c:pt idx="11">
                  <c:v>900</c:v>
                </c:pt>
                <c:pt idx="12">
                  <c:v>350</c:v>
                </c:pt>
                <c:pt idx="13">
                  <c:v>300</c:v>
                </c:pt>
                <c:pt idx="14">
                  <c:v>450</c:v>
                </c:pt>
                <c:pt idx="15">
                  <c:v>600</c:v>
                </c:pt>
              </c:numCache>
            </c:numRef>
          </c:val>
        </c:ser>
        <c:firstSliceAng val="0"/>
        <c:holeSize val="55"/>
      </c:doughnutChart>
      <c:spPr>
        <a:solidFill>
          <a:srgbClr val="FBF7F2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8F85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BF7F2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4A4340"/>
                </a:solidFill>
                <a:latin typeface="Trebuchet MS"/>
              </a:defRPr>
            </a:pPr>
            <a:r>
              <a:rPr lang="en-US" sz="1200" b="1" baseline="0">
                <a:solidFill>
                  <a:srgbClr val="4A4340"/>
                </a:solidFill>
                <a:latin typeface="Trebuchet MS"/>
              </a:rPr>
              <a:t>Paid vs still due</a:t>
            </a:r>
          </a:p>
        </c:rich>
      </c:tx>
      <c:layout/>
    </c:title>
    <c:plotArea>
      <c:layout/>
      <c:barChart>
        <c:barDir val="bar"/>
        <c:grouping val="stacked"/>
        <c:ser>
          <c:idx val="0"/>
          <c:order val="0"/>
          <c:tx>
            <c:v>Paid</c:v>
          </c:tx>
          <c:spPr>
            <a:solidFill>
              <a:srgbClr val="EDB9B0"/>
            </a:solidFill>
          </c:spPr>
          <c:cat>
            <c:strRef>
              <c:f>'Wedding Budget'!$B$11:$B$26</c:f>
              <c:strCache>
                <c:ptCount val="16"/>
                <c:pt idx="0">
                  <c:v>Venue &amp; rentals</c:v>
                </c:pt>
                <c:pt idx="1">
                  <c:v>Catering</c:v>
                </c:pt>
                <c:pt idx="2">
                  <c:v>Bar &amp; drinks</c:v>
                </c:pt>
                <c:pt idx="3">
                  <c:v>Photography</c:v>
                </c:pt>
                <c:pt idx="4">
                  <c:v>Videography</c:v>
                </c:pt>
                <c:pt idx="5">
                  <c:v>Attire &amp; accessories</c:v>
                </c:pt>
                <c:pt idx="6">
                  <c:v>Flowers &amp; decor</c:v>
                </c:pt>
                <c:pt idx="7">
                  <c:v>Music / DJ / band</c:v>
                </c:pt>
                <c:pt idx="8">
                  <c:v>Cake &amp; desserts</c:v>
                </c:pt>
                <c:pt idx="9">
                  <c:v>Hair &amp; makeup</c:v>
                </c:pt>
                <c:pt idx="10">
                  <c:v>Invitations &amp; stationery</c:v>
                </c:pt>
                <c:pt idx="11">
                  <c:v>Rings</c:v>
                </c:pt>
                <c:pt idx="12">
                  <c:v>Officiant &amp; license</c:v>
                </c:pt>
                <c:pt idx="13">
                  <c:v>Transportation</c:v>
                </c:pt>
                <c:pt idx="14">
                  <c:v>Favors &amp; gifts</c:v>
                </c:pt>
                <c:pt idx="15">
                  <c:v>Planner / coordinator</c:v>
                </c:pt>
              </c:strCache>
            </c:strRef>
          </c:cat>
          <c:val>
            <c:numRef>
              <c:f>'Wedding Budget'!$G$11:$G$26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1"/>
          <c:order val="1"/>
          <c:tx>
            <c:v>Still due</c:v>
          </c:tx>
          <c:spPr>
            <a:solidFill>
              <a:srgbClr val="A8C3A0"/>
            </a:solidFill>
          </c:spPr>
          <c:cat>
            <c:strRef>
              <c:f>'Wedding Budget'!$B$11:$B$26</c:f>
              <c:strCache>
                <c:ptCount val="16"/>
                <c:pt idx="0">
                  <c:v>Venue &amp; rentals</c:v>
                </c:pt>
                <c:pt idx="1">
                  <c:v>Catering</c:v>
                </c:pt>
                <c:pt idx="2">
                  <c:v>Bar &amp; drinks</c:v>
                </c:pt>
                <c:pt idx="3">
                  <c:v>Photography</c:v>
                </c:pt>
                <c:pt idx="4">
                  <c:v>Videography</c:v>
                </c:pt>
                <c:pt idx="5">
                  <c:v>Attire &amp; accessories</c:v>
                </c:pt>
                <c:pt idx="6">
                  <c:v>Flowers &amp; decor</c:v>
                </c:pt>
                <c:pt idx="7">
                  <c:v>Music / DJ / band</c:v>
                </c:pt>
                <c:pt idx="8">
                  <c:v>Cake &amp; desserts</c:v>
                </c:pt>
                <c:pt idx="9">
                  <c:v>Hair &amp; makeup</c:v>
                </c:pt>
                <c:pt idx="10">
                  <c:v>Invitations &amp; stationery</c:v>
                </c:pt>
                <c:pt idx="11">
                  <c:v>Rings</c:v>
                </c:pt>
                <c:pt idx="12">
                  <c:v>Officiant &amp; license</c:v>
                </c:pt>
                <c:pt idx="13">
                  <c:v>Transportation</c:v>
                </c:pt>
                <c:pt idx="14">
                  <c:v>Favors &amp; gifts</c:v>
                </c:pt>
                <c:pt idx="15">
                  <c:v>Planner / coordinator</c:v>
                </c:pt>
              </c:strCache>
            </c:strRef>
          </c:cat>
          <c:val>
            <c:numRef>
              <c:f>'Wedding Budget'!$H$11:$H$26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gapWidth val="40"/>
        <c:overlap val="100"/>
        <c:axId val="50020001"/>
        <c:axId val="50020002"/>
      </c:barChart>
      <c:catAx>
        <c:axId val="50020001"/>
        <c:scaling>
          <c:orientation val="maxMin"/>
        </c:scaling>
        <c:axPos val="l"/>
        <c:majorTickMark val="none"/>
        <c:tickLblPos val="nextTo"/>
        <c:spPr>
          <a:ln>
            <a:solidFill>
              <a:srgbClr val="EADFD6"/>
            </a:solidFill>
          </a:ln>
        </c:spPr>
        <c:txPr>
          <a:bodyPr/>
          <a:lstStyle/>
          <a:p>
            <a:pPr>
              <a:defRPr sz="8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t"/>
        <c:majorGridlines>
          <c:spPr>
            <a:ln w="6350">
              <a:solidFill>
                <a:srgbClr val="EADFD6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8F8580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BF7F2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8F85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BF7F2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38</xdr:row>
      <xdr:rowOff>0</xdr:rowOff>
    </xdr:from>
    <xdr:to>
      <xdr:col>6</xdr:col>
      <xdr:colOff>762000</xdr:colOff>
      <xdr:row>54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190500</xdr:colOff>
      <xdr:row>38</xdr:row>
      <xdr:rowOff>0</xdr:rowOff>
    </xdr:from>
    <xdr:to>
      <xdr:col>12</xdr:col>
      <xdr:colOff>523875</xdr:colOff>
      <xdr:row>59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877C"/>
    <pageSetUpPr fitToPage="1"/>
  </sheetPr>
  <dimension ref="A2:BI37"/>
  <sheetViews>
    <sheetView showGridLines="0" tabSelected="1" zoomScale="90" zoomScaleNormal="90" workbookViewId="0"/>
  </sheetViews>
  <sheetFormatPr defaultRowHeight="15"/>
  <cols>
    <col min="1" max="1" width="3.28515625" style="1" customWidth="1"/>
    <col min="2" max="2" width="24.7109375" style="1" customWidth="1"/>
    <col min="3" max="3" width="8.7109375" style="1" customWidth="1"/>
    <col min="4" max="9" width="11.7109375" style="1" customWidth="1"/>
    <col min="10" max="10" width="20.7109375" style="1" customWidth="1"/>
    <col min="11" max="11" width="3.7109375" style="1" customWidth="1"/>
    <col min="12" max="61" width="9.7109375" style="1" customWidth="1"/>
  </cols>
  <sheetData>
    <row r="2" spans="2:10" ht="44.8" customHeight="1">
      <c r="B2" s="2" t="s">
        <v>0</v>
      </c>
    </row>
    <row r="3" spans="2:10">
      <c r="B3" s="3" t="s">
        <v>1</v>
      </c>
    </row>
    <row r="5" spans="2:10">
      <c r="B5" s="1" t="s">
        <v>2</v>
      </c>
      <c r="D5" s="4">
        <v>46648</v>
      </c>
      <c r="F5" s="5" t="s">
        <v>36</v>
      </c>
      <c r="G5" s="5" t="s">
        <v>37</v>
      </c>
      <c r="H5" s="6" t="s">
        <v>38</v>
      </c>
      <c r="I5" s="5" t="s">
        <v>39</v>
      </c>
      <c r="J5" s="5" t="s">
        <v>40</v>
      </c>
    </row>
    <row r="6" spans="2:10" ht="26" customHeight="1">
      <c r="B6" s="1" t="s">
        <v>3</v>
      </c>
      <c r="D6" s="7">
        <v>32000</v>
      </c>
      <c r="F6" s="8">
        <f>MAX(0,$D$5-TODAY())</f>
        <v>None</v>
      </c>
      <c r="G6" s="9">
        <f>E35</f>
        <v>None</v>
      </c>
      <c r="H6" s="10">
        <f>G33</f>
        <v>None</v>
      </c>
      <c r="I6" s="9">
        <f>H33</f>
        <v>None</v>
      </c>
      <c r="J6" s="9">
        <f>E36</f>
        <v>None</v>
      </c>
    </row>
    <row r="7" spans="2:10">
      <c r="B7" s="1" t="s">
        <v>4</v>
      </c>
      <c r="D7" s="11">
        <v>110</v>
      </c>
    </row>
    <row r="10" spans="2:10" ht="30" customHeight="1">
      <c r="B10" s="12" t="s">
        <v>5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2" t="s">
        <v>13</v>
      </c>
    </row>
    <row r="11" spans="2:10">
      <c r="B11" s="14" t="s">
        <v>14</v>
      </c>
      <c r="C11" s="15">
        <v>0.2</v>
      </c>
      <c r="D11" s="16">
        <f>IF(B11="","",$D$6*N(C11))</f>
        <v>0</v>
      </c>
      <c r="E11" s="7">
        <v>6800</v>
      </c>
      <c r="F11" s="7">
        <v>6500</v>
      </c>
      <c r="G11" s="17">
        <f>IF(B11="","",SUMIFS(Payments!$E$6:$E$205,Payments!$D$6:$D$205,B11))</f>
        <v>0</v>
      </c>
      <c r="H11" s="18">
        <f>IF(B11="","",MAX(0,IF(N(F11)&gt;0,F11,N(E11))-G11))</f>
        <v>0</v>
      </c>
      <c r="I11" s="19">
        <f>IF(OR(B11="",N(F11)=0),"",F11-N(E11))</f>
        <v>0</v>
      </c>
      <c r="J11" s="20"/>
    </row>
    <row r="12" spans="2:10">
      <c r="B12" s="14" t="s">
        <v>15</v>
      </c>
      <c r="C12" s="15">
        <v>0.25</v>
      </c>
      <c r="D12" s="16">
        <f>IF(B12="","",$D$6*N(C12))</f>
        <v>0</v>
      </c>
      <c r="E12" s="7">
        <v>7500</v>
      </c>
      <c r="F12" s="7">
        <v>7820</v>
      </c>
      <c r="G12" s="17">
        <f>IF(B12="","",SUMIFS(Payments!$E$6:$E$205,Payments!$D$6:$D$205,B12))</f>
        <v>0</v>
      </c>
      <c r="H12" s="18">
        <f>IF(B12="","",MAX(0,IF(N(F12)&gt;0,F12,N(E12))-G12))</f>
        <v>0</v>
      </c>
      <c r="I12" s="19">
        <f>IF(OR(B12="",N(F12)=0),"",F12-N(E12))</f>
        <v>0</v>
      </c>
      <c r="J12" s="20"/>
    </row>
    <row r="13" spans="2:10">
      <c r="B13" s="14" t="s">
        <v>16</v>
      </c>
      <c r="C13" s="15">
        <v>0.06</v>
      </c>
      <c r="D13" s="16">
        <f>IF(B13="","",$D$6*N(C13))</f>
        <v>0</v>
      </c>
      <c r="E13" s="7">
        <v>1800</v>
      </c>
      <c r="F13" s="7"/>
      <c r="G13" s="17">
        <f>IF(B13="","",SUMIFS(Payments!$E$6:$E$205,Payments!$D$6:$D$205,B13))</f>
        <v>0</v>
      </c>
      <c r="H13" s="18">
        <f>IF(B13="","",MAX(0,IF(N(F13)&gt;0,F13,N(E13))-G13))</f>
        <v>0</v>
      </c>
      <c r="I13" s="19">
        <f>IF(OR(B13="",N(F13)=0),"",F13-N(E13))</f>
        <v>0</v>
      </c>
      <c r="J13" s="20"/>
    </row>
    <row r="14" spans="2:10">
      <c r="B14" s="14" t="s">
        <v>17</v>
      </c>
      <c r="C14" s="15">
        <v>0.1</v>
      </c>
      <c r="D14" s="16">
        <f>IF(B14="","",$D$6*N(C14))</f>
        <v>0</v>
      </c>
      <c r="E14" s="7">
        <v>3000</v>
      </c>
      <c r="F14" s="7">
        <v>3200</v>
      </c>
      <c r="G14" s="17">
        <f>IF(B14="","",SUMIFS(Payments!$E$6:$E$205,Payments!$D$6:$D$205,B14))</f>
        <v>0</v>
      </c>
      <c r="H14" s="18">
        <f>IF(B14="","",MAX(0,IF(N(F14)&gt;0,F14,N(E14))-G14))</f>
        <v>0</v>
      </c>
      <c r="I14" s="19">
        <f>IF(OR(B14="",N(F14)=0),"",F14-N(E14))</f>
        <v>0</v>
      </c>
      <c r="J14" s="20"/>
    </row>
    <row r="15" spans="2:10">
      <c r="B15" s="14" t="s">
        <v>18</v>
      </c>
      <c r="C15" s="15">
        <v>0.04</v>
      </c>
      <c r="D15" s="16">
        <f>IF(B15="","",$D$6*N(C15))</f>
        <v>0</v>
      </c>
      <c r="E15" s="7">
        <v>1200</v>
      </c>
      <c r="F15" s="7"/>
      <c r="G15" s="17">
        <f>IF(B15="","",SUMIFS(Payments!$E$6:$E$205,Payments!$D$6:$D$205,B15))</f>
        <v>0</v>
      </c>
      <c r="H15" s="18">
        <f>IF(B15="","",MAX(0,IF(N(F15)&gt;0,F15,N(E15))-G15))</f>
        <v>0</v>
      </c>
      <c r="I15" s="19">
        <f>IF(OR(B15="",N(F15)=0),"",F15-N(E15))</f>
        <v>0</v>
      </c>
      <c r="J15" s="20"/>
    </row>
    <row r="16" spans="2:10">
      <c r="B16" s="14" t="s">
        <v>19</v>
      </c>
      <c r="C16" s="15">
        <v>0.07000000000000001</v>
      </c>
      <c r="D16" s="16">
        <f>IF(B16="","",$D$6*N(C16))</f>
        <v>0</v>
      </c>
      <c r="E16" s="7">
        <v>2100</v>
      </c>
      <c r="F16" s="7">
        <v>1650</v>
      </c>
      <c r="G16" s="17">
        <f>IF(B16="","",SUMIFS(Payments!$E$6:$E$205,Payments!$D$6:$D$205,B16))</f>
        <v>0</v>
      </c>
      <c r="H16" s="18">
        <f>IF(B16="","",MAX(0,IF(N(F16)&gt;0,F16,N(E16))-G16))</f>
        <v>0</v>
      </c>
      <c r="I16" s="19">
        <f>IF(OR(B16="",N(F16)=0),"",F16-N(E16))</f>
        <v>0</v>
      </c>
      <c r="J16" s="20"/>
    </row>
    <row r="17" spans="2:10">
      <c r="B17" s="14" t="s">
        <v>20</v>
      </c>
      <c r="C17" s="15">
        <v>0.08</v>
      </c>
      <c r="D17" s="16">
        <f>IF(B17="","",$D$6*N(C17))</f>
        <v>0</v>
      </c>
      <c r="E17" s="7">
        <v>2200</v>
      </c>
      <c r="F17" s="7"/>
      <c r="G17" s="17">
        <f>IF(B17="","",SUMIFS(Payments!$E$6:$E$205,Payments!$D$6:$D$205,B17))</f>
        <v>0</v>
      </c>
      <c r="H17" s="18">
        <f>IF(B17="","",MAX(0,IF(N(F17)&gt;0,F17,N(E17))-G17))</f>
        <v>0</v>
      </c>
      <c r="I17" s="19">
        <f>IF(OR(B17="",N(F17)=0),"",F17-N(E17))</f>
        <v>0</v>
      </c>
      <c r="J17" s="20"/>
    </row>
    <row r="18" spans="2:10">
      <c r="B18" s="14" t="s">
        <v>21</v>
      </c>
      <c r="C18" s="15">
        <v>0.05</v>
      </c>
      <c r="D18" s="16">
        <f>IF(B18="","",$D$6*N(C18))</f>
        <v>0</v>
      </c>
      <c r="E18" s="7">
        <v>1500</v>
      </c>
      <c r="F18" s="7">
        <v>1400</v>
      </c>
      <c r="G18" s="17">
        <f>IF(B18="","",SUMIFS(Payments!$E$6:$E$205,Payments!$D$6:$D$205,B18))</f>
        <v>0</v>
      </c>
      <c r="H18" s="18">
        <f>IF(B18="","",MAX(0,IF(N(F18)&gt;0,F18,N(E18))-G18))</f>
        <v>0</v>
      </c>
      <c r="I18" s="19">
        <f>IF(OR(B18="",N(F18)=0),"",F18-N(E18))</f>
        <v>0</v>
      </c>
      <c r="J18" s="20"/>
    </row>
    <row r="19" spans="2:10">
      <c r="B19" s="14" t="s">
        <v>22</v>
      </c>
      <c r="C19" s="15">
        <v>0.02</v>
      </c>
      <c r="D19" s="16">
        <f>IF(B19="","",$D$6*N(C19))</f>
        <v>0</v>
      </c>
      <c r="E19" s="7">
        <v>600</v>
      </c>
      <c r="F19" s="7"/>
      <c r="G19" s="17">
        <f>IF(B19="","",SUMIFS(Payments!$E$6:$E$205,Payments!$D$6:$D$205,B19))</f>
        <v>0</v>
      </c>
      <c r="H19" s="18">
        <f>IF(B19="","",MAX(0,IF(N(F19)&gt;0,F19,N(E19))-G19))</f>
        <v>0</v>
      </c>
      <c r="I19" s="19">
        <f>IF(OR(B19="",N(F19)=0),"",F19-N(E19))</f>
        <v>0</v>
      </c>
      <c r="J19" s="20"/>
    </row>
    <row r="20" spans="2:10">
      <c r="B20" s="14" t="s">
        <v>23</v>
      </c>
      <c r="C20" s="15">
        <v>0.02</v>
      </c>
      <c r="D20" s="16">
        <f>IF(B20="","",$D$6*N(C20))</f>
        <v>0</v>
      </c>
      <c r="E20" s="7">
        <v>600</v>
      </c>
      <c r="F20" s="7"/>
      <c r="G20" s="17">
        <f>IF(B20="","",SUMIFS(Payments!$E$6:$E$205,Payments!$D$6:$D$205,B20))</f>
        <v>0</v>
      </c>
      <c r="H20" s="18">
        <f>IF(B20="","",MAX(0,IF(N(F20)&gt;0,F20,N(E20))-G20))</f>
        <v>0</v>
      </c>
      <c r="I20" s="19">
        <f>IF(OR(B20="",N(F20)=0),"",F20-N(E20))</f>
        <v>0</v>
      </c>
      <c r="J20" s="20"/>
    </row>
    <row r="21" spans="2:10">
      <c r="B21" s="14" t="s">
        <v>24</v>
      </c>
      <c r="C21" s="15">
        <v>0.02</v>
      </c>
      <c r="D21" s="16">
        <f>IF(B21="","",$D$6*N(C21))</f>
        <v>0</v>
      </c>
      <c r="E21" s="7">
        <v>500</v>
      </c>
      <c r="F21" s="7">
        <v>460</v>
      </c>
      <c r="G21" s="17">
        <f>IF(B21="","",SUMIFS(Payments!$E$6:$E$205,Payments!$D$6:$D$205,B21))</f>
        <v>0</v>
      </c>
      <c r="H21" s="18">
        <f>IF(B21="","",MAX(0,IF(N(F21)&gt;0,F21,N(E21))-G21))</f>
        <v>0</v>
      </c>
      <c r="I21" s="19">
        <f>IF(OR(B21="",N(F21)=0),"",F21-N(E21))</f>
        <v>0</v>
      </c>
      <c r="J21" s="20"/>
    </row>
    <row r="22" spans="2:10">
      <c r="B22" s="14" t="s">
        <v>25</v>
      </c>
      <c r="C22" s="15">
        <v>0.03</v>
      </c>
      <c r="D22" s="16">
        <f>IF(B22="","",$D$6*N(C22))</f>
        <v>0</v>
      </c>
      <c r="E22" s="7">
        <v>900</v>
      </c>
      <c r="F22" s="7">
        <v>950</v>
      </c>
      <c r="G22" s="17">
        <f>IF(B22="","",SUMIFS(Payments!$E$6:$E$205,Payments!$D$6:$D$205,B22))</f>
        <v>0</v>
      </c>
      <c r="H22" s="18">
        <f>IF(B22="","",MAX(0,IF(N(F22)&gt;0,F22,N(E22))-G22))</f>
        <v>0</v>
      </c>
      <c r="I22" s="19">
        <f>IF(OR(B22="",N(F22)=0),"",F22-N(E22))</f>
        <v>0</v>
      </c>
      <c r="J22" s="20"/>
    </row>
    <row r="23" spans="2:10">
      <c r="B23" s="14" t="s">
        <v>26</v>
      </c>
      <c r="C23" s="15">
        <v>0.01</v>
      </c>
      <c r="D23" s="16">
        <f>IF(B23="","",$D$6*N(C23))</f>
        <v>0</v>
      </c>
      <c r="E23" s="7">
        <v>350</v>
      </c>
      <c r="F23" s="7">
        <v>300</v>
      </c>
      <c r="G23" s="17">
        <f>IF(B23="","",SUMIFS(Payments!$E$6:$E$205,Payments!$D$6:$D$205,B23))</f>
        <v>0</v>
      </c>
      <c r="H23" s="18">
        <f>IF(B23="","",MAX(0,IF(N(F23)&gt;0,F23,N(E23))-G23))</f>
        <v>0</v>
      </c>
      <c r="I23" s="19">
        <f>IF(OR(B23="",N(F23)=0),"",F23-N(E23))</f>
        <v>0</v>
      </c>
      <c r="J23" s="20"/>
    </row>
    <row r="24" spans="2:10">
      <c r="B24" s="14" t="s">
        <v>27</v>
      </c>
      <c r="C24" s="15">
        <v>0.01</v>
      </c>
      <c r="D24" s="16">
        <f>IF(B24="","",$D$6*N(C24))</f>
        <v>0</v>
      </c>
      <c r="E24" s="7">
        <v>300</v>
      </c>
      <c r="F24" s="7"/>
      <c r="G24" s="17">
        <f>IF(B24="","",SUMIFS(Payments!$E$6:$E$205,Payments!$D$6:$D$205,B24))</f>
        <v>0</v>
      </c>
      <c r="H24" s="18">
        <f>IF(B24="","",MAX(0,IF(N(F24)&gt;0,F24,N(E24))-G24))</f>
        <v>0</v>
      </c>
      <c r="I24" s="19">
        <f>IF(OR(B24="",N(F24)=0),"",F24-N(E24))</f>
        <v>0</v>
      </c>
      <c r="J24" s="20"/>
    </row>
    <row r="25" spans="2:10">
      <c r="B25" s="14" t="s">
        <v>28</v>
      </c>
      <c r="C25" s="15">
        <v>0.02</v>
      </c>
      <c r="D25" s="16">
        <f>IF(B25="","",$D$6*N(C25))</f>
        <v>0</v>
      </c>
      <c r="E25" s="7">
        <v>450</v>
      </c>
      <c r="F25" s="7"/>
      <c r="G25" s="17">
        <f>IF(B25="","",SUMIFS(Payments!$E$6:$E$205,Payments!$D$6:$D$205,B25))</f>
        <v>0</v>
      </c>
      <c r="H25" s="18">
        <f>IF(B25="","",MAX(0,IF(N(F25)&gt;0,F25,N(E25))-G25))</f>
        <v>0</v>
      </c>
      <c r="I25" s="19">
        <f>IF(OR(B25="",N(F25)=0),"",F25-N(E25))</f>
        <v>0</v>
      </c>
      <c r="J25" s="20"/>
    </row>
    <row r="26" spans="2:10">
      <c r="B26" s="14" t="s">
        <v>29</v>
      </c>
      <c r="C26" s="15">
        <v>0.02</v>
      </c>
      <c r="D26" s="16">
        <f>IF(B26="","",$D$6*N(C26))</f>
        <v>0</v>
      </c>
      <c r="E26" s="7">
        <v>600</v>
      </c>
      <c r="F26" s="7"/>
      <c r="G26" s="17">
        <f>IF(B26="","",SUMIFS(Payments!$E$6:$E$205,Payments!$D$6:$D$205,B26))</f>
        <v>0</v>
      </c>
      <c r="H26" s="18">
        <f>IF(B26="","",MAX(0,IF(N(F26)&gt;0,F26,N(E26))-G26))</f>
        <v>0</v>
      </c>
      <c r="I26" s="19">
        <f>IF(OR(B26="",N(F26)=0),"",F26-N(E26))</f>
        <v>0</v>
      </c>
      <c r="J26" s="20"/>
    </row>
    <row r="27" spans="2:10">
      <c r="B27" s="14" t="s">
        <v>30</v>
      </c>
      <c r="C27" s="15">
        <v>0</v>
      </c>
      <c r="D27" s="16">
        <f>IF(B27="","",$D$6*N(C27))</f>
        <v>0</v>
      </c>
      <c r="E27" s="7">
        <v>0</v>
      </c>
      <c r="F27" s="7"/>
      <c r="G27" s="17">
        <f>IF(B27="","",SUMIFS(Payments!$E$6:$E$205,Payments!$D$6:$D$205,B27))</f>
        <v>0</v>
      </c>
      <c r="H27" s="18">
        <f>IF(B27="","",MAX(0,IF(N(F27)&gt;0,F27,N(E27))-G27))</f>
        <v>0</v>
      </c>
      <c r="I27" s="19">
        <f>IF(OR(B27="",N(F27)=0),"",F27-N(E27))</f>
        <v>0</v>
      </c>
      <c r="J27" s="20"/>
    </row>
    <row r="28" spans="2:10">
      <c r="B28" s="14"/>
      <c r="C28" s="15"/>
      <c r="D28" s="16">
        <f>IF(B28="","",$D$6*N(C28))</f>
        <v>0</v>
      </c>
      <c r="E28" s="7"/>
      <c r="F28" s="7"/>
      <c r="G28" s="17">
        <f>IF(B28="","",SUMIFS(Payments!$E$6:$E$205,Payments!$D$6:$D$205,B28))</f>
        <v>0</v>
      </c>
      <c r="H28" s="18">
        <f>IF(B28="","",MAX(0,IF(N(F28)&gt;0,F28,N(E28))-G28))</f>
        <v>0</v>
      </c>
      <c r="I28" s="19">
        <f>IF(OR(B28="",N(F28)=0),"",F28-N(E28))</f>
        <v>0</v>
      </c>
      <c r="J28" s="20"/>
    </row>
    <row r="29" spans="2:10">
      <c r="B29" s="14"/>
      <c r="C29" s="15"/>
      <c r="D29" s="16">
        <f>IF(B29="","",$D$6*N(C29))</f>
        <v>0</v>
      </c>
      <c r="E29" s="7"/>
      <c r="F29" s="7"/>
      <c r="G29" s="17">
        <f>IF(B29="","",SUMIFS(Payments!$E$6:$E$205,Payments!$D$6:$D$205,B29))</f>
        <v>0</v>
      </c>
      <c r="H29" s="18">
        <f>IF(B29="","",MAX(0,IF(N(F29)&gt;0,F29,N(E29))-G29))</f>
        <v>0</v>
      </c>
      <c r="I29" s="19">
        <f>IF(OR(B29="",N(F29)=0),"",F29-N(E29))</f>
        <v>0</v>
      </c>
      <c r="J29" s="20"/>
    </row>
    <row r="30" spans="2:10">
      <c r="B30" s="14"/>
      <c r="C30" s="15"/>
      <c r="D30" s="16">
        <f>IF(B30="","",$D$6*N(C30))</f>
        <v>0</v>
      </c>
      <c r="E30" s="7"/>
      <c r="F30" s="7"/>
      <c r="G30" s="17">
        <f>IF(B30="","",SUMIFS(Payments!$E$6:$E$205,Payments!$D$6:$D$205,B30))</f>
        <v>0</v>
      </c>
      <c r="H30" s="18">
        <f>IF(B30="","",MAX(0,IF(N(F30)&gt;0,F30,N(E30))-G30))</f>
        <v>0</v>
      </c>
      <c r="I30" s="19">
        <f>IF(OR(B30="",N(F30)=0),"",F30-N(E30))</f>
        <v>0</v>
      </c>
      <c r="J30" s="20"/>
    </row>
    <row r="31" spans="2:10">
      <c r="B31" s="14"/>
      <c r="C31" s="15"/>
      <c r="D31" s="16">
        <f>IF(B31="","",$D$6*N(C31))</f>
        <v>0</v>
      </c>
      <c r="E31" s="7"/>
      <c r="F31" s="7"/>
      <c r="G31" s="17">
        <f>IF(B31="","",SUMIFS(Payments!$E$6:$E$205,Payments!$D$6:$D$205,B31))</f>
        <v>0</v>
      </c>
      <c r="H31" s="18">
        <f>IF(B31="","",MAX(0,IF(N(F31)&gt;0,F31,N(E31))-G31))</f>
        <v>0</v>
      </c>
      <c r="I31" s="19">
        <f>IF(OR(B31="",N(F31)=0),"",F31-N(E31))</f>
        <v>0</v>
      </c>
      <c r="J31" s="20"/>
    </row>
    <row r="32" spans="2:10">
      <c r="B32" s="14"/>
      <c r="C32" s="15"/>
      <c r="D32" s="16">
        <f>IF(B32="","",$D$6*N(C32))</f>
        <v>0</v>
      </c>
      <c r="E32" s="7"/>
      <c r="F32" s="7"/>
      <c r="G32" s="17">
        <f>IF(B32="","",SUMIFS(Payments!$E$6:$E$205,Payments!$D$6:$D$205,B32))</f>
        <v>0</v>
      </c>
      <c r="H32" s="18">
        <f>IF(B32="","",MAX(0,IF(N(F32)&gt;0,F32,N(E32))-G32))</f>
        <v>0</v>
      </c>
      <c r="I32" s="19">
        <f>IF(OR(B32="",N(F32)=0),"",F32-N(E32))</f>
        <v>0</v>
      </c>
      <c r="J32" s="20"/>
    </row>
    <row r="33" spans="2:10">
      <c r="B33" s="21" t="s">
        <v>31</v>
      </c>
      <c r="C33" s="22">
        <f>SUM(C11:C32)</f>
        <v>0</v>
      </c>
      <c r="D33" s="23">
        <f>SUM(D11:D32)</f>
        <v>0</v>
      </c>
      <c r="E33" s="23">
        <f>SUM(E11:E32)</f>
        <v>0</v>
      </c>
      <c r="F33" s="23">
        <f>SUM(F11:F32)</f>
        <v>0</v>
      </c>
      <c r="G33" s="23">
        <f>SUM(G11:G32)</f>
        <v>0</v>
      </c>
      <c r="H33" s="23">
        <f>SUM(H11:H32)</f>
        <v>0</v>
      </c>
      <c r="I33" s="24">
        <f>SUMIF(I11:I32,"&lt;&gt;")</f>
        <v>0</v>
      </c>
      <c r="J33" s="21"/>
    </row>
    <row r="35" spans="2:10">
      <c r="B35" s="25" t="s">
        <v>32</v>
      </c>
      <c r="E35" s="26">
        <f>G33+H33</f>
        <v>0</v>
      </c>
      <c r="F35" s="27" t="s">
        <v>35</v>
      </c>
    </row>
    <row r="36" spans="2:10">
      <c r="B36" s="1" t="s">
        <v>33</v>
      </c>
      <c r="E36" s="28">
        <f>$D$6-E35</f>
        <v>0</v>
      </c>
    </row>
    <row r="37" spans="2:10">
      <c r="B37" s="1" t="s">
        <v>34</v>
      </c>
      <c r="E37" s="29">
        <f>IFERROR(E35/$D$7,0)</f>
        <v>0</v>
      </c>
    </row>
  </sheetData>
  <conditionalFormatting sqref="I11:I32">
    <cfRule type="cellIs" dxfId="0" priority="1" operator="greaterThan">
      <formula>0</formula>
    </cfRule>
    <cfRule type="cellIs" dxfId="1" priority="2" operator="lessThan">
      <formula>0</formula>
    </cfRule>
  </conditionalFormatting>
  <pageMargins left="0.4" right="0.4" top="0.5" bottom="0.5" header="0.3" footer="0.3"/>
  <pageSetup paperSize="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F8580"/>
    <pageSetUpPr fitToPage="1"/>
  </sheetPr>
  <dimension ref="A2:BI20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12.7109375" style="1" customWidth="1"/>
    <col min="3" max="3" width="26.7109375" style="1" customWidth="1"/>
    <col min="4" max="4" width="24.7109375" style="1" customWidth="1"/>
    <col min="5" max="5" width="12.7109375" style="1" customWidth="1"/>
    <col min="6" max="6" width="14.7109375" style="1" customWidth="1"/>
    <col min="7" max="7" width="26.7109375" style="1" customWidth="1"/>
    <col min="8" max="61" width="9.7109375" style="1" customWidth="1"/>
  </cols>
  <sheetData>
    <row r="2" spans="2:7" ht="32" customHeight="1">
      <c r="B2" s="30" t="s">
        <v>41</v>
      </c>
    </row>
    <row r="3" spans="2:7">
      <c r="B3" s="31" t="s">
        <v>42</v>
      </c>
    </row>
    <row r="5" spans="2:7">
      <c r="B5" s="32" t="s">
        <v>43</v>
      </c>
      <c r="C5" s="32" t="s">
        <v>44</v>
      </c>
      <c r="D5" s="32" t="s">
        <v>5</v>
      </c>
      <c r="E5" s="33" t="s">
        <v>45</v>
      </c>
      <c r="F5" s="32" t="s">
        <v>46</v>
      </c>
      <c r="G5" s="32" t="s">
        <v>47</v>
      </c>
    </row>
    <row r="6" spans="2:7">
      <c r="B6" s="34">
        <v>46328</v>
      </c>
      <c r="C6" s="35" t="s">
        <v>48</v>
      </c>
      <c r="D6" s="35" t="s">
        <v>14</v>
      </c>
      <c r="E6" s="36">
        <v>2000</v>
      </c>
      <c r="F6" s="35" t="s">
        <v>49</v>
      </c>
      <c r="G6" s="35"/>
    </row>
    <row r="7" spans="2:7">
      <c r="B7" s="34">
        <v>46346</v>
      </c>
      <c r="C7" s="35" t="s">
        <v>50</v>
      </c>
      <c r="D7" s="35" t="s">
        <v>17</v>
      </c>
      <c r="E7" s="36">
        <v>800</v>
      </c>
      <c r="F7" s="35" t="s">
        <v>51</v>
      </c>
      <c r="G7" s="35"/>
    </row>
    <row r="8" spans="2:7">
      <c r="B8" s="34">
        <v>46366</v>
      </c>
      <c r="C8" s="35" t="s">
        <v>52</v>
      </c>
      <c r="D8" s="35" t="s">
        <v>21</v>
      </c>
      <c r="E8" s="36">
        <v>400</v>
      </c>
      <c r="F8" s="35" t="s">
        <v>51</v>
      </c>
      <c r="G8" s="35"/>
    </row>
    <row r="9" spans="2:7">
      <c r="B9" s="34">
        <v>46402</v>
      </c>
      <c r="C9" s="35" t="s">
        <v>53</v>
      </c>
      <c r="D9" s="35" t="s">
        <v>19</v>
      </c>
      <c r="E9" s="36">
        <v>700</v>
      </c>
      <c r="F9" s="35" t="s">
        <v>51</v>
      </c>
      <c r="G9" s="35"/>
    </row>
    <row r="10" spans="2:7">
      <c r="B10" s="34">
        <v>46421</v>
      </c>
      <c r="C10" s="35" t="s">
        <v>54</v>
      </c>
      <c r="D10" s="35" t="s">
        <v>15</v>
      </c>
      <c r="E10" s="36">
        <v>2000</v>
      </c>
      <c r="F10" s="35" t="s">
        <v>49</v>
      </c>
      <c r="G10" s="35"/>
    </row>
    <row r="11" spans="2:7">
      <c r="B11" s="34">
        <v>46447</v>
      </c>
      <c r="C11" s="35" t="s">
        <v>55</v>
      </c>
      <c r="D11" s="35" t="s">
        <v>24</v>
      </c>
      <c r="E11" s="36">
        <v>460</v>
      </c>
      <c r="F11" s="35" t="s">
        <v>51</v>
      </c>
      <c r="G11" s="35"/>
    </row>
    <row r="12" spans="2:7">
      <c r="B12" s="34">
        <v>46468</v>
      </c>
      <c r="C12" s="35" t="s">
        <v>25</v>
      </c>
      <c r="D12" s="35" t="s">
        <v>25</v>
      </c>
      <c r="E12" s="36">
        <v>950</v>
      </c>
      <c r="F12" s="35" t="s">
        <v>51</v>
      </c>
      <c r="G12" s="35"/>
    </row>
    <row r="13" spans="2:7">
      <c r="B13" s="34">
        <v>46482</v>
      </c>
      <c r="C13" s="35" t="s">
        <v>56</v>
      </c>
      <c r="D13" s="35" t="s">
        <v>26</v>
      </c>
      <c r="E13" s="36">
        <v>150</v>
      </c>
      <c r="F13" s="35" t="s">
        <v>51</v>
      </c>
      <c r="G13" s="35"/>
    </row>
    <row r="14" spans="2:7">
      <c r="B14" s="34">
        <v>46508</v>
      </c>
      <c r="C14" s="35" t="s">
        <v>57</v>
      </c>
      <c r="D14" s="35" t="s">
        <v>14</v>
      </c>
      <c r="E14" s="36">
        <v>2000</v>
      </c>
      <c r="F14" s="35" t="s">
        <v>49</v>
      </c>
      <c r="G14" s="35"/>
    </row>
    <row r="15" spans="2:7">
      <c r="B15" s="34"/>
      <c r="C15" s="35"/>
      <c r="D15" s="35"/>
      <c r="E15" s="36"/>
      <c r="F15" s="35"/>
      <c r="G15" s="35"/>
    </row>
    <row r="16" spans="2:7">
      <c r="B16" s="34"/>
      <c r="C16" s="35"/>
      <c r="D16" s="35"/>
      <c r="E16" s="36"/>
      <c r="F16" s="35"/>
      <c r="G16" s="35"/>
    </row>
    <row r="17" spans="2:7">
      <c r="B17" s="34"/>
      <c r="C17" s="35"/>
      <c r="D17" s="35"/>
      <c r="E17" s="36"/>
      <c r="F17" s="35"/>
      <c r="G17" s="35"/>
    </row>
    <row r="18" spans="2:7">
      <c r="B18" s="34"/>
      <c r="C18" s="35"/>
      <c r="D18" s="35"/>
      <c r="E18" s="36"/>
      <c r="F18" s="35"/>
      <c r="G18" s="35"/>
    </row>
    <row r="19" spans="2:7">
      <c r="B19" s="34"/>
      <c r="C19" s="35"/>
      <c r="D19" s="35"/>
      <c r="E19" s="36"/>
      <c r="F19" s="35"/>
      <c r="G19" s="35"/>
    </row>
    <row r="20" spans="2:7">
      <c r="B20" s="34"/>
      <c r="C20" s="35"/>
      <c r="D20" s="35"/>
      <c r="E20" s="36"/>
      <c r="F20" s="35"/>
      <c r="G20" s="35"/>
    </row>
    <row r="21" spans="2:7">
      <c r="B21" s="34"/>
      <c r="C21" s="35"/>
      <c r="D21" s="35"/>
      <c r="E21" s="36"/>
      <c r="F21" s="35"/>
      <c r="G21" s="35"/>
    </row>
    <row r="22" spans="2:7">
      <c r="B22" s="34"/>
      <c r="C22" s="35"/>
      <c r="D22" s="35"/>
      <c r="E22" s="36"/>
      <c r="F22" s="35"/>
      <c r="G22" s="35"/>
    </row>
    <row r="23" spans="2:7">
      <c r="B23" s="34"/>
      <c r="C23" s="35"/>
      <c r="D23" s="35"/>
      <c r="E23" s="36"/>
      <c r="F23" s="35"/>
      <c r="G23" s="35"/>
    </row>
    <row r="24" spans="2:7">
      <c r="B24" s="34"/>
      <c r="C24" s="35"/>
      <c r="D24" s="35"/>
      <c r="E24" s="36"/>
      <c r="F24" s="35"/>
      <c r="G24" s="35"/>
    </row>
    <row r="25" spans="2:7">
      <c r="B25" s="34"/>
      <c r="C25" s="35"/>
      <c r="D25" s="35"/>
      <c r="E25" s="36"/>
      <c r="F25" s="35"/>
      <c r="G25" s="35"/>
    </row>
    <row r="26" spans="2:7">
      <c r="B26" s="34"/>
      <c r="C26" s="35"/>
      <c r="D26" s="35"/>
      <c r="E26" s="36"/>
      <c r="F26" s="35"/>
      <c r="G26" s="35"/>
    </row>
    <row r="27" spans="2:7">
      <c r="B27" s="34"/>
      <c r="C27" s="35"/>
      <c r="D27" s="35"/>
      <c r="E27" s="36"/>
      <c r="F27" s="35"/>
      <c r="G27" s="35"/>
    </row>
    <row r="28" spans="2:7">
      <c r="B28" s="34"/>
      <c r="C28" s="35"/>
      <c r="D28" s="35"/>
      <c r="E28" s="36"/>
      <c r="F28" s="35"/>
      <c r="G28" s="35"/>
    </row>
    <row r="29" spans="2:7">
      <c r="B29" s="34"/>
      <c r="C29" s="35"/>
      <c r="D29" s="35"/>
      <c r="E29" s="36"/>
      <c r="F29" s="35"/>
      <c r="G29" s="35"/>
    </row>
    <row r="30" spans="2:7">
      <c r="B30" s="34"/>
      <c r="C30" s="35"/>
      <c r="D30" s="35"/>
      <c r="E30" s="36"/>
      <c r="F30" s="35"/>
      <c r="G30" s="35"/>
    </row>
    <row r="31" spans="2:7">
      <c r="B31" s="34"/>
      <c r="C31" s="35"/>
      <c r="D31" s="35"/>
      <c r="E31" s="36"/>
      <c r="F31" s="35"/>
      <c r="G31" s="35"/>
    </row>
    <row r="32" spans="2:7">
      <c r="B32" s="34"/>
      <c r="C32" s="35"/>
      <c r="D32" s="35"/>
      <c r="E32" s="36"/>
      <c r="F32" s="35"/>
      <c r="G32" s="35"/>
    </row>
    <row r="33" spans="2:7">
      <c r="B33" s="34"/>
      <c r="C33" s="35"/>
      <c r="D33" s="35"/>
      <c r="E33" s="36"/>
      <c r="F33" s="35"/>
      <c r="G33" s="35"/>
    </row>
    <row r="34" spans="2:7">
      <c r="B34" s="34"/>
      <c r="C34" s="35"/>
      <c r="D34" s="35"/>
      <c r="E34" s="36"/>
      <c r="F34" s="35"/>
      <c r="G34" s="35"/>
    </row>
    <row r="35" spans="2:7">
      <c r="B35" s="34"/>
      <c r="C35" s="35"/>
      <c r="D35" s="35"/>
      <c r="E35" s="36"/>
      <c r="F35" s="35"/>
      <c r="G35" s="35"/>
    </row>
    <row r="36" spans="2:7">
      <c r="B36" s="34"/>
      <c r="C36" s="35"/>
      <c r="D36" s="35"/>
      <c r="E36" s="36"/>
      <c r="F36" s="35"/>
      <c r="G36" s="35"/>
    </row>
    <row r="37" spans="2:7">
      <c r="B37" s="34"/>
      <c r="C37" s="35"/>
      <c r="D37" s="35"/>
      <c r="E37" s="36"/>
      <c r="F37" s="35"/>
      <c r="G37" s="35"/>
    </row>
    <row r="38" spans="2:7">
      <c r="B38" s="34"/>
      <c r="C38" s="35"/>
      <c r="D38" s="35"/>
      <c r="E38" s="36"/>
      <c r="F38" s="35"/>
      <c r="G38" s="35"/>
    </row>
    <row r="39" spans="2:7">
      <c r="B39" s="34"/>
      <c r="C39" s="35"/>
      <c r="D39" s="35"/>
      <c r="E39" s="36"/>
      <c r="F39" s="35"/>
      <c r="G39" s="35"/>
    </row>
    <row r="40" spans="2:7">
      <c r="B40" s="34"/>
      <c r="C40" s="35"/>
      <c r="D40" s="35"/>
      <c r="E40" s="36"/>
      <c r="F40" s="35"/>
      <c r="G40" s="35"/>
    </row>
    <row r="41" spans="2:7">
      <c r="B41" s="34"/>
      <c r="C41" s="35"/>
      <c r="D41" s="35"/>
      <c r="E41" s="36"/>
      <c r="F41" s="35"/>
      <c r="G41" s="35"/>
    </row>
    <row r="42" spans="2:7">
      <c r="B42" s="34"/>
      <c r="C42" s="35"/>
      <c r="D42" s="35"/>
      <c r="E42" s="36"/>
      <c r="F42" s="35"/>
      <c r="G42" s="35"/>
    </row>
    <row r="43" spans="2:7">
      <c r="B43" s="34"/>
      <c r="C43" s="35"/>
      <c r="D43" s="35"/>
      <c r="E43" s="36"/>
      <c r="F43" s="35"/>
      <c r="G43" s="35"/>
    </row>
    <row r="44" spans="2:7">
      <c r="B44" s="34"/>
      <c r="C44" s="35"/>
      <c r="D44" s="35"/>
      <c r="E44" s="36"/>
      <c r="F44" s="35"/>
      <c r="G44" s="35"/>
    </row>
    <row r="45" spans="2:7">
      <c r="B45" s="34"/>
      <c r="C45" s="35"/>
      <c r="D45" s="35"/>
      <c r="E45" s="36"/>
      <c r="F45" s="35"/>
      <c r="G45" s="35"/>
    </row>
    <row r="46" spans="2:7">
      <c r="B46" s="34"/>
      <c r="C46" s="35"/>
      <c r="D46" s="35"/>
      <c r="E46" s="36"/>
      <c r="F46" s="35"/>
      <c r="G46" s="35"/>
    </row>
    <row r="47" spans="2:7">
      <c r="B47" s="34"/>
      <c r="C47" s="35"/>
      <c r="D47" s="35"/>
      <c r="E47" s="36"/>
      <c r="F47" s="35"/>
      <c r="G47" s="35"/>
    </row>
    <row r="48" spans="2:7">
      <c r="B48" s="34"/>
      <c r="C48" s="35"/>
      <c r="D48" s="35"/>
      <c r="E48" s="36"/>
      <c r="F48" s="35"/>
      <c r="G48" s="35"/>
    </row>
    <row r="49" spans="2:7">
      <c r="B49" s="34"/>
      <c r="C49" s="35"/>
      <c r="D49" s="35"/>
      <c r="E49" s="36"/>
      <c r="F49" s="35"/>
      <c r="G49" s="35"/>
    </row>
    <row r="50" spans="2:7">
      <c r="B50" s="34"/>
      <c r="C50" s="35"/>
      <c r="D50" s="35"/>
      <c r="E50" s="36"/>
      <c r="F50" s="35"/>
      <c r="G50" s="35"/>
    </row>
    <row r="51" spans="2:7">
      <c r="B51" s="34"/>
      <c r="C51" s="35"/>
      <c r="D51" s="35"/>
      <c r="E51" s="36"/>
      <c r="F51" s="35"/>
      <c r="G51" s="35"/>
    </row>
    <row r="52" spans="2:7">
      <c r="B52" s="34"/>
      <c r="C52" s="35"/>
      <c r="D52" s="35"/>
      <c r="E52" s="36"/>
      <c r="F52" s="35"/>
      <c r="G52" s="35"/>
    </row>
    <row r="53" spans="2:7">
      <c r="B53" s="34"/>
      <c r="C53" s="35"/>
      <c r="D53" s="35"/>
      <c r="E53" s="36"/>
      <c r="F53" s="35"/>
      <c r="G53" s="35"/>
    </row>
    <row r="54" spans="2:7">
      <c r="B54" s="34"/>
      <c r="C54" s="35"/>
      <c r="D54" s="35"/>
      <c r="E54" s="36"/>
      <c r="F54" s="35"/>
      <c r="G54" s="35"/>
    </row>
    <row r="55" spans="2:7">
      <c r="B55" s="34"/>
      <c r="C55" s="35"/>
      <c r="D55" s="35"/>
      <c r="E55" s="36"/>
      <c r="F55" s="35"/>
      <c r="G55" s="35"/>
    </row>
    <row r="56" spans="2:7">
      <c r="B56" s="34"/>
      <c r="C56" s="35"/>
      <c r="D56" s="35"/>
      <c r="E56" s="36"/>
      <c r="F56" s="35"/>
      <c r="G56" s="35"/>
    </row>
    <row r="57" spans="2:7">
      <c r="B57" s="34"/>
      <c r="C57" s="35"/>
      <c r="D57" s="35"/>
      <c r="E57" s="36"/>
      <c r="F57" s="35"/>
      <c r="G57" s="35"/>
    </row>
    <row r="58" spans="2:7">
      <c r="B58" s="34"/>
      <c r="C58" s="35"/>
      <c r="D58" s="35"/>
      <c r="E58" s="36"/>
      <c r="F58" s="35"/>
      <c r="G58" s="35"/>
    </row>
    <row r="59" spans="2:7">
      <c r="B59" s="34"/>
      <c r="C59" s="35"/>
      <c r="D59" s="35"/>
      <c r="E59" s="36"/>
      <c r="F59" s="35"/>
      <c r="G59" s="35"/>
    </row>
    <row r="60" spans="2:7">
      <c r="B60" s="34"/>
      <c r="C60" s="35"/>
      <c r="D60" s="35"/>
      <c r="E60" s="36"/>
      <c r="F60" s="35"/>
      <c r="G60" s="35"/>
    </row>
    <row r="61" spans="2:7">
      <c r="B61" s="34"/>
      <c r="C61" s="35"/>
      <c r="D61" s="35"/>
      <c r="E61" s="36"/>
      <c r="F61" s="35"/>
      <c r="G61" s="35"/>
    </row>
    <row r="62" spans="2:7">
      <c r="B62" s="34"/>
      <c r="C62" s="35"/>
      <c r="D62" s="35"/>
      <c r="E62" s="36"/>
      <c r="F62" s="35"/>
      <c r="G62" s="35"/>
    </row>
    <row r="63" spans="2:7">
      <c r="B63" s="34"/>
      <c r="C63" s="35"/>
      <c r="D63" s="35"/>
      <c r="E63" s="36"/>
      <c r="F63" s="35"/>
      <c r="G63" s="35"/>
    </row>
    <row r="64" spans="2:7">
      <c r="B64" s="34"/>
      <c r="C64" s="35"/>
      <c r="D64" s="35"/>
      <c r="E64" s="36"/>
      <c r="F64" s="35"/>
      <c r="G64" s="35"/>
    </row>
    <row r="65" spans="2:7">
      <c r="B65" s="34"/>
      <c r="C65" s="35"/>
      <c r="D65" s="35"/>
      <c r="E65" s="36"/>
      <c r="F65" s="35"/>
      <c r="G65" s="35"/>
    </row>
    <row r="66" spans="2:7">
      <c r="B66" s="34"/>
      <c r="C66" s="35"/>
      <c r="D66" s="35"/>
      <c r="E66" s="36"/>
      <c r="F66" s="35"/>
      <c r="G66" s="35"/>
    </row>
    <row r="67" spans="2:7">
      <c r="B67" s="34"/>
      <c r="C67" s="35"/>
      <c r="D67" s="35"/>
      <c r="E67" s="36"/>
      <c r="F67" s="35"/>
      <c r="G67" s="35"/>
    </row>
    <row r="68" spans="2:7">
      <c r="B68" s="34"/>
      <c r="C68" s="35"/>
      <c r="D68" s="35"/>
      <c r="E68" s="36"/>
      <c r="F68" s="35"/>
      <c r="G68" s="35"/>
    </row>
    <row r="69" spans="2:7">
      <c r="B69" s="34"/>
      <c r="C69" s="35"/>
      <c r="D69" s="35"/>
      <c r="E69" s="36"/>
      <c r="F69" s="35"/>
      <c r="G69" s="35"/>
    </row>
    <row r="70" spans="2:7">
      <c r="B70" s="34"/>
      <c r="C70" s="35"/>
      <c r="D70" s="35"/>
      <c r="E70" s="36"/>
      <c r="F70" s="35"/>
      <c r="G70" s="35"/>
    </row>
    <row r="71" spans="2:7">
      <c r="B71" s="34"/>
      <c r="C71" s="35"/>
      <c r="D71" s="35"/>
      <c r="E71" s="36"/>
      <c r="F71" s="35"/>
      <c r="G71" s="35"/>
    </row>
    <row r="72" spans="2:7">
      <c r="B72" s="34"/>
      <c r="C72" s="35"/>
      <c r="D72" s="35"/>
      <c r="E72" s="36"/>
      <c r="F72" s="35"/>
      <c r="G72" s="35"/>
    </row>
    <row r="73" spans="2:7">
      <c r="B73" s="34"/>
      <c r="C73" s="35"/>
      <c r="D73" s="35"/>
      <c r="E73" s="36"/>
      <c r="F73" s="35"/>
      <c r="G73" s="35"/>
    </row>
    <row r="74" spans="2:7">
      <c r="B74" s="34"/>
      <c r="C74" s="35"/>
      <c r="D74" s="35"/>
      <c r="E74" s="36"/>
      <c r="F74" s="35"/>
      <c r="G74" s="35"/>
    </row>
    <row r="75" spans="2:7">
      <c r="B75" s="34"/>
      <c r="C75" s="35"/>
      <c r="D75" s="35"/>
      <c r="E75" s="36"/>
      <c r="F75" s="35"/>
      <c r="G75" s="35"/>
    </row>
    <row r="76" spans="2:7">
      <c r="B76" s="34"/>
      <c r="C76" s="35"/>
      <c r="D76" s="35"/>
      <c r="E76" s="36"/>
      <c r="F76" s="35"/>
      <c r="G76" s="35"/>
    </row>
    <row r="77" spans="2:7">
      <c r="B77" s="34"/>
      <c r="C77" s="35"/>
      <c r="D77" s="35"/>
      <c r="E77" s="36"/>
      <c r="F77" s="35"/>
      <c r="G77" s="35"/>
    </row>
    <row r="78" spans="2:7">
      <c r="B78" s="34"/>
      <c r="C78" s="35"/>
      <c r="D78" s="35"/>
      <c r="E78" s="36"/>
      <c r="F78" s="35"/>
      <c r="G78" s="35"/>
    </row>
    <row r="79" spans="2:7">
      <c r="B79" s="34"/>
      <c r="C79" s="35"/>
      <c r="D79" s="35"/>
      <c r="E79" s="36"/>
      <c r="F79" s="35"/>
      <c r="G79" s="35"/>
    </row>
    <row r="80" spans="2:7">
      <c r="B80" s="34"/>
      <c r="C80" s="35"/>
      <c r="D80" s="35"/>
      <c r="E80" s="36"/>
      <c r="F80" s="35"/>
      <c r="G80" s="35"/>
    </row>
    <row r="81" spans="2:7">
      <c r="B81" s="34"/>
      <c r="C81" s="35"/>
      <c r="D81" s="35"/>
      <c r="E81" s="36"/>
      <c r="F81" s="35"/>
      <c r="G81" s="35"/>
    </row>
    <row r="82" spans="2:7">
      <c r="B82" s="34"/>
      <c r="C82" s="35"/>
      <c r="D82" s="35"/>
      <c r="E82" s="36"/>
      <c r="F82" s="35"/>
      <c r="G82" s="35"/>
    </row>
    <row r="83" spans="2:7">
      <c r="B83" s="34"/>
      <c r="C83" s="35"/>
      <c r="D83" s="35"/>
      <c r="E83" s="36"/>
      <c r="F83" s="35"/>
      <c r="G83" s="35"/>
    </row>
    <row r="84" spans="2:7">
      <c r="B84" s="34"/>
      <c r="C84" s="35"/>
      <c r="D84" s="35"/>
      <c r="E84" s="36"/>
      <c r="F84" s="35"/>
      <c r="G84" s="35"/>
    </row>
    <row r="85" spans="2:7">
      <c r="B85" s="34"/>
      <c r="C85" s="35"/>
      <c r="D85" s="35"/>
      <c r="E85" s="36"/>
      <c r="F85" s="35"/>
      <c r="G85" s="35"/>
    </row>
    <row r="86" spans="2:7">
      <c r="B86" s="34"/>
      <c r="C86" s="35"/>
      <c r="D86" s="35"/>
      <c r="E86" s="36"/>
      <c r="F86" s="35"/>
      <c r="G86" s="35"/>
    </row>
    <row r="87" spans="2:7">
      <c r="B87" s="34"/>
      <c r="C87" s="35"/>
      <c r="D87" s="35"/>
      <c r="E87" s="36"/>
      <c r="F87" s="35"/>
      <c r="G87" s="35"/>
    </row>
    <row r="88" spans="2:7">
      <c r="B88" s="34"/>
      <c r="C88" s="35"/>
      <c r="D88" s="35"/>
      <c r="E88" s="36"/>
      <c r="F88" s="35"/>
      <c r="G88" s="35"/>
    </row>
    <row r="89" spans="2:7">
      <c r="B89" s="34"/>
      <c r="C89" s="35"/>
      <c r="D89" s="35"/>
      <c r="E89" s="36"/>
      <c r="F89" s="35"/>
      <c r="G89" s="35"/>
    </row>
    <row r="90" spans="2:7">
      <c r="B90" s="34"/>
      <c r="C90" s="35"/>
      <c r="D90" s="35"/>
      <c r="E90" s="36"/>
      <c r="F90" s="35"/>
      <c r="G90" s="35"/>
    </row>
    <row r="91" spans="2:7">
      <c r="B91" s="34"/>
      <c r="C91" s="35"/>
      <c r="D91" s="35"/>
      <c r="E91" s="36"/>
      <c r="F91" s="35"/>
      <c r="G91" s="35"/>
    </row>
    <row r="92" spans="2:7">
      <c r="B92" s="34"/>
      <c r="C92" s="35"/>
      <c r="D92" s="35"/>
      <c r="E92" s="36"/>
      <c r="F92" s="35"/>
      <c r="G92" s="35"/>
    </row>
    <row r="93" spans="2:7">
      <c r="B93" s="34"/>
      <c r="C93" s="35"/>
      <c r="D93" s="35"/>
      <c r="E93" s="36"/>
      <c r="F93" s="35"/>
      <c r="G93" s="35"/>
    </row>
    <row r="94" spans="2:7">
      <c r="B94" s="34"/>
      <c r="C94" s="35"/>
      <c r="D94" s="35"/>
      <c r="E94" s="36"/>
      <c r="F94" s="35"/>
      <c r="G94" s="35"/>
    </row>
    <row r="95" spans="2:7">
      <c r="B95" s="34"/>
      <c r="C95" s="35"/>
      <c r="D95" s="35"/>
      <c r="E95" s="36"/>
      <c r="F95" s="35"/>
      <c r="G95" s="35"/>
    </row>
    <row r="96" spans="2:7">
      <c r="B96" s="34"/>
      <c r="C96" s="35"/>
      <c r="D96" s="35"/>
      <c r="E96" s="36"/>
      <c r="F96" s="35"/>
      <c r="G96" s="35"/>
    </row>
    <row r="97" spans="2:7">
      <c r="B97" s="34"/>
      <c r="C97" s="35"/>
      <c r="D97" s="35"/>
      <c r="E97" s="36"/>
      <c r="F97" s="35"/>
      <c r="G97" s="35"/>
    </row>
    <row r="98" spans="2:7">
      <c r="B98" s="34"/>
      <c r="C98" s="35"/>
      <c r="D98" s="35"/>
      <c r="E98" s="36"/>
      <c r="F98" s="35"/>
      <c r="G98" s="35"/>
    </row>
    <row r="99" spans="2:7">
      <c r="B99" s="34"/>
      <c r="C99" s="35"/>
      <c r="D99" s="35"/>
      <c r="E99" s="36"/>
      <c r="F99" s="35"/>
      <c r="G99" s="35"/>
    </row>
    <row r="100" spans="2:7">
      <c r="B100" s="34"/>
      <c r="C100" s="35"/>
      <c r="D100" s="35"/>
      <c r="E100" s="36"/>
      <c r="F100" s="35"/>
      <c r="G100" s="35"/>
    </row>
    <row r="101" spans="2:7">
      <c r="B101" s="34"/>
      <c r="C101" s="35"/>
      <c r="D101" s="35"/>
      <c r="E101" s="36"/>
      <c r="F101" s="35"/>
      <c r="G101" s="35"/>
    </row>
    <row r="102" spans="2:7">
      <c r="B102" s="34"/>
      <c r="C102" s="35"/>
      <c r="D102" s="35"/>
      <c r="E102" s="36"/>
      <c r="F102" s="35"/>
      <c r="G102" s="35"/>
    </row>
    <row r="103" spans="2:7">
      <c r="B103" s="34"/>
      <c r="C103" s="35"/>
      <c r="D103" s="35"/>
      <c r="E103" s="36"/>
      <c r="F103" s="35"/>
      <c r="G103" s="35"/>
    </row>
    <row r="104" spans="2:7">
      <c r="B104" s="34"/>
      <c r="C104" s="35"/>
      <c r="D104" s="35"/>
      <c r="E104" s="36"/>
      <c r="F104" s="35"/>
      <c r="G104" s="35"/>
    </row>
    <row r="105" spans="2:7">
      <c r="B105" s="34"/>
      <c r="C105" s="35"/>
      <c r="D105" s="35"/>
      <c r="E105" s="36"/>
      <c r="F105" s="35"/>
      <c r="G105" s="35"/>
    </row>
    <row r="106" spans="2:7">
      <c r="B106" s="34"/>
      <c r="C106" s="35"/>
      <c r="D106" s="35"/>
      <c r="E106" s="36"/>
      <c r="F106" s="35"/>
      <c r="G106" s="35"/>
    </row>
    <row r="107" spans="2:7">
      <c r="B107" s="34"/>
      <c r="C107" s="35"/>
      <c r="D107" s="35"/>
      <c r="E107" s="36"/>
      <c r="F107" s="35"/>
      <c r="G107" s="35"/>
    </row>
    <row r="108" spans="2:7">
      <c r="B108" s="34"/>
      <c r="C108" s="35"/>
      <c r="D108" s="35"/>
      <c r="E108" s="36"/>
      <c r="F108" s="35"/>
      <c r="G108" s="35"/>
    </row>
    <row r="109" spans="2:7">
      <c r="B109" s="34"/>
      <c r="C109" s="35"/>
      <c r="D109" s="35"/>
      <c r="E109" s="36"/>
      <c r="F109" s="35"/>
      <c r="G109" s="35"/>
    </row>
    <row r="110" spans="2:7">
      <c r="B110" s="34"/>
      <c r="C110" s="35"/>
      <c r="D110" s="35"/>
      <c r="E110" s="36"/>
      <c r="F110" s="35"/>
      <c r="G110" s="35"/>
    </row>
    <row r="111" spans="2:7">
      <c r="B111" s="34"/>
      <c r="C111" s="35"/>
      <c r="D111" s="35"/>
      <c r="E111" s="36"/>
      <c r="F111" s="35"/>
      <c r="G111" s="35"/>
    </row>
    <row r="112" spans="2:7">
      <c r="B112" s="34"/>
      <c r="C112" s="35"/>
      <c r="D112" s="35"/>
      <c r="E112" s="36"/>
      <c r="F112" s="35"/>
      <c r="G112" s="35"/>
    </row>
    <row r="113" spans="2:7">
      <c r="B113" s="34"/>
      <c r="C113" s="35"/>
      <c r="D113" s="35"/>
      <c r="E113" s="36"/>
      <c r="F113" s="35"/>
      <c r="G113" s="35"/>
    </row>
    <row r="114" spans="2:7">
      <c r="B114" s="34"/>
      <c r="C114" s="35"/>
      <c r="D114" s="35"/>
      <c r="E114" s="36"/>
      <c r="F114" s="35"/>
      <c r="G114" s="35"/>
    </row>
    <row r="115" spans="2:7">
      <c r="B115" s="34"/>
      <c r="C115" s="35"/>
      <c r="D115" s="35"/>
      <c r="E115" s="36"/>
      <c r="F115" s="35"/>
      <c r="G115" s="35"/>
    </row>
    <row r="116" spans="2:7">
      <c r="B116" s="34"/>
      <c r="C116" s="35"/>
      <c r="D116" s="35"/>
      <c r="E116" s="36"/>
      <c r="F116" s="35"/>
      <c r="G116" s="35"/>
    </row>
    <row r="117" spans="2:7">
      <c r="B117" s="34"/>
      <c r="C117" s="35"/>
      <c r="D117" s="35"/>
      <c r="E117" s="36"/>
      <c r="F117" s="35"/>
      <c r="G117" s="35"/>
    </row>
    <row r="118" spans="2:7">
      <c r="B118" s="34"/>
      <c r="C118" s="35"/>
      <c r="D118" s="35"/>
      <c r="E118" s="36"/>
      <c r="F118" s="35"/>
      <c r="G118" s="35"/>
    </row>
    <row r="119" spans="2:7">
      <c r="B119" s="34"/>
      <c r="C119" s="35"/>
      <c r="D119" s="35"/>
      <c r="E119" s="36"/>
      <c r="F119" s="35"/>
      <c r="G119" s="35"/>
    </row>
    <row r="120" spans="2:7">
      <c r="B120" s="34"/>
      <c r="C120" s="35"/>
      <c r="D120" s="35"/>
      <c r="E120" s="36"/>
      <c r="F120" s="35"/>
      <c r="G120" s="35"/>
    </row>
    <row r="121" spans="2:7">
      <c r="B121" s="34"/>
      <c r="C121" s="35"/>
      <c r="D121" s="35"/>
      <c r="E121" s="36"/>
      <c r="F121" s="35"/>
      <c r="G121" s="35"/>
    </row>
    <row r="122" spans="2:7">
      <c r="B122" s="34"/>
      <c r="C122" s="35"/>
      <c r="D122" s="35"/>
      <c r="E122" s="36"/>
      <c r="F122" s="35"/>
      <c r="G122" s="35"/>
    </row>
    <row r="123" spans="2:7">
      <c r="B123" s="34"/>
      <c r="C123" s="35"/>
      <c r="D123" s="35"/>
      <c r="E123" s="36"/>
      <c r="F123" s="35"/>
      <c r="G123" s="35"/>
    </row>
    <row r="124" spans="2:7">
      <c r="B124" s="34"/>
      <c r="C124" s="35"/>
      <c r="D124" s="35"/>
      <c r="E124" s="36"/>
      <c r="F124" s="35"/>
      <c r="G124" s="35"/>
    </row>
    <row r="125" spans="2:7">
      <c r="B125" s="34"/>
      <c r="C125" s="35"/>
      <c r="D125" s="35"/>
      <c r="E125" s="36"/>
      <c r="F125" s="35"/>
      <c r="G125" s="35"/>
    </row>
    <row r="126" spans="2:7">
      <c r="B126" s="34"/>
      <c r="C126" s="35"/>
      <c r="D126" s="35"/>
      <c r="E126" s="36"/>
      <c r="F126" s="35"/>
      <c r="G126" s="35"/>
    </row>
    <row r="127" spans="2:7">
      <c r="B127" s="34"/>
      <c r="C127" s="35"/>
      <c r="D127" s="35"/>
      <c r="E127" s="36"/>
      <c r="F127" s="35"/>
      <c r="G127" s="35"/>
    </row>
    <row r="128" spans="2:7">
      <c r="B128" s="34"/>
      <c r="C128" s="35"/>
      <c r="D128" s="35"/>
      <c r="E128" s="36"/>
      <c r="F128" s="35"/>
      <c r="G128" s="35"/>
    </row>
    <row r="129" spans="2:7">
      <c r="B129" s="34"/>
      <c r="C129" s="35"/>
      <c r="D129" s="35"/>
      <c r="E129" s="36"/>
      <c r="F129" s="35"/>
      <c r="G129" s="35"/>
    </row>
    <row r="130" spans="2:7">
      <c r="B130" s="34"/>
      <c r="C130" s="35"/>
      <c r="D130" s="35"/>
      <c r="E130" s="36"/>
      <c r="F130" s="35"/>
      <c r="G130" s="35"/>
    </row>
    <row r="131" spans="2:7">
      <c r="B131" s="34"/>
      <c r="C131" s="35"/>
      <c r="D131" s="35"/>
      <c r="E131" s="36"/>
      <c r="F131" s="35"/>
      <c r="G131" s="35"/>
    </row>
    <row r="132" spans="2:7">
      <c r="B132" s="34"/>
      <c r="C132" s="35"/>
      <c r="D132" s="35"/>
      <c r="E132" s="36"/>
      <c r="F132" s="35"/>
      <c r="G132" s="35"/>
    </row>
    <row r="133" spans="2:7">
      <c r="B133" s="34"/>
      <c r="C133" s="35"/>
      <c r="D133" s="35"/>
      <c r="E133" s="36"/>
      <c r="F133" s="35"/>
      <c r="G133" s="35"/>
    </row>
    <row r="134" spans="2:7">
      <c r="B134" s="34"/>
      <c r="C134" s="35"/>
      <c r="D134" s="35"/>
      <c r="E134" s="36"/>
      <c r="F134" s="35"/>
      <c r="G134" s="35"/>
    </row>
    <row r="135" spans="2:7">
      <c r="B135" s="34"/>
      <c r="C135" s="35"/>
      <c r="D135" s="35"/>
      <c r="E135" s="36"/>
      <c r="F135" s="35"/>
      <c r="G135" s="35"/>
    </row>
    <row r="136" spans="2:7">
      <c r="B136" s="34"/>
      <c r="C136" s="35"/>
      <c r="D136" s="35"/>
      <c r="E136" s="36"/>
      <c r="F136" s="35"/>
      <c r="G136" s="35"/>
    </row>
    <row r="137" spans="2:7">
      <c r="B137" s="34"/>
      <c r="C137" s="35"/>
      <c r="D137" s="35"/>
      <c r="E137" s="36"/>
      <c r="F137" s="35"/>
      <c r="G137" s="35"/>
    </row>
    <row r="138" spans="2:7">
      <c r="B138" s="34"/>
      <c r="C138" s="35"/>
      <c r="D138" s="35"/>
      <c r="E138" s="36"/>
      <c r="F138" s="35"/>
      <c r="G138" s="35"/>
    </row>
    <row r="139" spans="2:7">
      <c r="B139" s="34"/>
      <c r="C139" s="35"/>
      <c r="D139" s="35"/>
      <c r="E139" s="36"/>
      <c r="F139" s="35"/>
      <c r="G139" s="35"/>
    </row>
    <row r="140" spans="2:7">
      <c r="B140" s="34"/>
      <c r="C140" s="35"/>
      <c r="D140" s="35"/>
      <c r="E140" s="36"/>
      <c r="F140" s="35"/>
      <c r="G140" s="35"/>
    </row>
    <row r="141" spans="2:7">
      <c r="B141" s="34"/>
      <c r="C141" s="35"/>
      <c r="D141" s="35"/>
      <c r="E141" s="36"/>
      <c r="F141" s="35"/>
      <c r="G141" s="35"/>
    </row>
    <row r="142" spans="2:7">
      <c r="B142" s="34"/>
      <c r="C142" s="35"/>
      <c r="D142" s="35"/>
      <c r="E142" s="36"/>
      <c r="F142" s="35"/>
      <c r="G142" s="35"/>
    </row>
    <row r="143" spans="2:7">
      <c r="B143" s="34"/>
      <c r="C143" s="35"/>
      <c r="D143" s="35"/>
      <c r="E143" s="36"/>
      <c r="F143" s="35"/>
      <c r="G143" s="35"/>
    </row>
    <row r="144" spans="2:7">
      <c r="B144" s="34"/>
      <c r="C144" s="35"/>
      <c r="D144" s="35"/>
      <c r="E144" s="36"/>
      <c r="F144" s="35"/>
      <c r="G144" s="35"/>
    </row>
    <row r="145" spans="2:7">
      <c r="B145" s="34"/>
      <c r="C145" s="35"/>
      <c r="D145" s="35"/>
      <c r="E145" s="36"/>
      <c r="F145" s="35"/>
      <c r="G145" s="35"/>
    </row>
    <row r="146" spans="2:7">
      <c r="B146" s="34"/>
      <c r="C146" s="35"/>
      <c r="D146" s="35"/>
      <c r="E146" s="36"/>
      <c r="F146" s="35"/>
      <c r="G146" s="35"/>
    </row>
    <row r="147" spans="2:7">
      <c r="B147" s="34"/>
      <c r="C147" s="35"/>
      <c r="D147" s="35"/>
      <c r="E147" s="36"/>
      <c r="F147" s="35"/>
      <c r="G147" s="35"/>
    </row>
    <row r="148" spans="2:7">
      <c r="B148" s="34"/>
      <c r="C148" s="35"/>
      <c r="D148" s="35"/>
      <c r="E148" s="36"/>
      <c r="F148" s="35"/>
      <c r="G148" s="35"/>
    </row>
    <row r="149" spans="2:7">
      <c r="B149" s="34"/>
      <c r="C149" s="35"/>
      <c r="D149" s="35"/>
      <c r="E149" s="36"/>
      <c r="F149" s="35"/>
      <c r="G149" s="35"/>
    </row>
    <row r="150" spans="2:7">
      <c r="B150" s="34"/>
      <c r="C150" s="35"/>
      <c r="D150" s="35"/>
      <c r="E150" s="36"/>
      <c r="F150" s="35"/>
      <c r="G150" s="35"/>
    </row>
    <row r="151" spans="2:7">
      <c r="B151" s="34"/>
      <c r="C151" s="35"/>
      <c r="D151" s="35"/>
      <c r="E151" s="36"/>
      <c r="F151" s="35"/>
      <c r="G151" s="35"/>
    </row>
    <row r="152" spans="2:7">
      <c r="B152" s="34"/>
      <c r="C152" s="35"/>
      <c r="D152" s="35"/>
      <c r="E152" s="36"/>
      <c r="F152" s="35"/>
      <c r="G152" s="35"/>
    </row>
    <row r="153" spans="2:7">
      <c r="B153" s="34"/>
      <c r="C153" s="35"/>
      <c r="D153" s="35"/>
      <c r="E153" s="36"/>
      <c r="F153" s="35"/>
      <c r="G153" s="35"/>
    </row>
    <row r="154" spans="2:7">
      <c r="B154" s="34"/>
      <c r="C154" s="35"/>
      <c r="D154" s="35"/>
      <c r="E154" s="36"/>
      <c r="F154" s="35"/>
      <c r="G154" s="35"/>
    </row>
    <row r="155" spans="2:7">
      <c r="B155" s="34"/>
      <c r="C155" s="35"/>
      <c r="D155" s="35"/>
      <c r="E155" s="36"/>
      <c r="F155" s="35"/>
      <c r="G155" s="35"/>
    </row>
    <row r="156" spans="2:7">
      <c r="B156" s="34"/>
      <c r="C156" s="35"/>
      <c r="D156" s="35"/>
      <c r="E156" s="36"/>
      <c r="F156" s="35"/>
      <c r="G156" s="35"/>
    </row>
    <row r="157" spans="2:7">
      <c r="B157" s="34"/>
      <c r="C157" s="35"/>
      <c r="D157" s="35"/>
      <c r="E157" s="36"/>
      <c r="F157" s="35"/>
      <c r="G157" s="35"/>
    </row>
    <row r="158" spans="2:7">
      <c r="B158" s="34"/>
      <c r="C158" s="35"/>
      <c r="D158" s="35"/>
      <c r="E158" s="36"/>
      <c r="F158" s="35"/>
      <c r="G158" s="35"/>
    </row>
    <row r="159" spans="2:7">
      <c r="B159" s="34"/>
      <c r="C159" s="35"/>
      <c r="D159" s="35"/>
      <c r="E159" s="36"/>
      <c r="F159" s="35"/>
      <c r="G159" s="35"/>
    </row>
    <row r="160" spans="2:7">
      <c r="B160" s="34"/>
      <c r="C160" s="35"/>
      <c r="D160" s="35"/>
      <c r="E160" s="36"/>
      <c r="F160" s="35"/>
      <c r="G160" s="35"/>
    </row>
    <row r="161" spans="2:7">
      <c r="B161" s="34"/>
      <c r="C161" s="35"/>
      <c r="D161" s="35"/>
      <c r="E161" s="36"/>
      <c r="F161" s="35"/>
      <c r="G161" s="35"/>
    </row>
    <row r="162" spans="2:7">
      <c r="B162" s="34"/>
      <c r="C162" s="35"/>
      <c r="D162" s="35"/>
      <c r="E162" s="36"/>
      <c r="F162" s="35"/>
      <c r="G162" s="35"/>
    </row>
    <row r="163" spans="2:7">
      <c r="B163" s="34"/>
      <c r="C163" s="35"/>
      <c r="D163" s="35"/>
      <c r="E163" s="36"/>
      <c r="F163" s="35"/>
      <c r="G163" s="35"/>
    </row>
    <row r="164" spans="2:7">
      <c r="B164" s="34"/>
      <c r="C164" s="35"/>
      <c r="D164" s="35"/>
      <c r="E164" s="36"/>
      <c r="F164" s="35"/>
      <c r="G164" s="35"/>
    </row>
    <row r="165" spans="2:7">
      <c r="B165" s="34"/>
      <c r="C165" s="35"/>
      <c r="D165" s="35"/>
      <c r="E165" s="36"/>
      <c r="F165" s="35"/>
      <c r="G165" s="35"/>
    </row>
    <row r="166" spans="2:7">
      <c r="B166" s="34"/>
      <c r="C166" s="35"/>
      <c r="D166" s="35"/>
      <c r="E166" s="36"/>
      <c r="F166" s="35"/>
      <c r="G166" s="35"/>
    </row>
    <row r="167" spans="2:7">
      <c r="B167" s="34"/>
      <c r="C167" s="35"/>
      <c r="D167" s="35"/>
      <c r="E167" s="36"/>
      <c r="F167" s="35"/>
      <c r="G167" s="35"/>
    </row>
    <row r="168" spans="2:7">
      <c r="B168" s="34"/>
      <c r="C168" s="35"/>
      <c r="D168" s="35"/>
      <c r="E168" s="36"/>
      <c r="F168" s="35"/>
      <c r="G168" s="35"/>
    </row>
    <row r="169" spans="2:7">
      <c r="B169" s="34"/>
      <c r="C169" s="35"/>
      <c r="D169" s="35"/>
      <c r="E169" s="36"/>
      <c r="F169" s="35"/>
      <c r="G169" s="35"/>
    </row>
    <row r="170" spans="2:7">
      <c r="B170" s="34"/>
      <c r="C170" s="35"/>
      <c r="D170" s="35"/>
      <c r="E170" s="36"/>
      <c r="F170" s="35"/>
      <c r="G170" s="35"/>
    </row>
    <row r="171" spans="2:7">
      <c r="B171" s="34"/>
      <c r="C171" s="35"/>
      <c r="D171" s="35"/>
      <c r="E171" s="36"/>
      <c r="F171" s="35"/>
      <c r="G171" s="35"/>
    </row>
    <row r="172" spans="2:7">
      <c r="B172" s="34"/>
      <c r="C172" s="35"/>
      <c r="D172" s="35"/>
      <c r="E172" s="36"/>
      <c r="F172" s="35"/>
      <c r="G172" s="35"/>
    </row>
    <row r="173" spans="2:7">
      <c r="B173" s="34"/>
      <c r="C173" s="35"/>
      <c r="D173" s="35"/>
      <c r="E173" s="36"/>
      <c r="F173" s="35"/>
      <c r="G173" s="35"/>
    </row>
    <row r="174" spans="2:7">
      <c r="B174" s="34"/>
      <c r="C174" s="35"/>
      <c r="D174" s="35"/>
      <c r="E174" s="36"/>
      <c r="F174" s="35"/>
      <c r="G174" s="35"/>
    </row>
    <row r="175" spans="2:7">
      <c r="B175" s="34"/>
      <c r="C175" s="35"/>
      <c r="D175" s="35"/>
      <c r="E175" s="36"/>
      <c r="F175" s="35"/>
      <c r="G175" s="35"/>
    </row>
    <row r="176" spans="2:7">
      <c r="B176" s="34"/>
      <c r="C176" s="35"/>
      <c r="D176" s="35"/>
      <c r="E176" s="36"/>
      <c r="F176" s="35"/>
      <c r="G176" s="35"/>
    </row>
    <row r="177" spans="2:7">
      <c r="B177" s="34"/>
      <c r="C177" s="35"/>
      <c r="D177" s="35"/>
      <c r="E177" s="36"/>
      <c r="F177" s="35"/>
      <c r="G177" s="35"/>
    </row>
    <row r="178" spans="2:7">
      <c r="B178" s="34"/>
      <c r="C178" s="35"/>
      <c r="D178" s="35"/>
      <c r="E178" s="36"/>
      <c r="F178" s="35"/>
      <c r="G178" s="35"/>
    </row>
    <row r="179" spans="2:7">
      <c r="B179" s="34"/>
      <c r="C179" s="35"/>
      <c r="D179" s="35"/>
      <c r="E179" s="36"/>
      <c r="F179" s="35"/>
      <c r="G179" s="35"/>
    </row>
    <row r="180" spans="2:7">
      <c r="B180" s="34"/>
      <c r="C180" s="35"/>
      <c r="D180" s="35"/>
      <c r="E180" s="36"/>
      <c r="F180" s="35"/>
      <c r="G180" s="35"/>
    </row>
    <row r="181" spans="2:7">
      <c r="B181" s="34"/>
      <c r="C181" s="35"/>
      <c r="D181" s="35"/>
      <c r="E181" s="36"/>
      <c r="F181" s="35"/>
      <c r="G181" s="35"/>
    </row>
    <row r="182" spans="2:7">
      <c r="B182" s="34"/>
      <c r="C182" s="35"/>
      <c r="D182" s="35"/>
      <c r="E182" s="36"/>
      <c r="F182" s="35"/>
      <c r="G182" s="35"/>
    </row>
    <row r="183" spans="2:7">
      <c r="B183" s="34"/>
      <c r="C183" s="35"/>
      <c r="D183" s="35"/>
      <c r="E183" s="36"/>
      <c r="F183" s="35"/>
      <c r="G183" s="35"/>
    </row>
    <row r="184" spans="2:7">
      <c r="B184" s="34"/>
      <c r="C184" s="35"/>
      <c r="D184" s="35"/>
      <c r="E184" s="36"/>
      <c r="F184" s="35"/>
      <c r="G184" s="35"/>
    </row>
    <row r="185" spans="2:7">
      <c r="B185" s="34"/>
      <c r="C185" s="35"/>
      <c r="D185" s="35"/>
      <c r="E185" s="36"/>
      <c r="F185" s="35"/>
      <c r="G185" s="35"/>
    </row>
    <row r="186" spans="2:7">
      <c r="B186" s="34"/>
      <c r="C186" s="35"/>
      <c r="D186" s="35"/>
      <c r="E186" s="36"/>
      <c r="F186" s="35"/>
      <c r="G186" s="35"/>
    </row>
    <row r="187" spans="2:7">
      <c r="B187" s="34"/>
      <c r="C187" s="35"/>
      <c r="D187" s="35"/>
      <c r="E187" s="36"/>
      <c r="F187" s="35"/>
      <c r="G187" s="35"/>
    </row>
    <row r="188" spans="2:7">
      <c r="B188" s="34"/>
      <c r="C188" s="35"/>
      <c r="D188" s="35"/>
      <c r="E188" s="36"/>
      <c r="F188" s="35"/>
      <c r="G188" s="35"/>
    </row>
    <row r="189" spans="2:7">
      <c r="B189" s="34"/>
      <c r="C189" s="35"/>
      <c r="D189" s="35"/>
      <c r="E189" s="36"/>
      <c r="F189" s="35"/>
      <c r="G189" s="35"/>
    </row>
    <row r="190" spans="2:7">
      <c r="B190" s="34"/>
      <c r="C190" s="35"/>
      <c r="D190" s="35"/>
      <c r="E190" s="36"/>
      <c r="F190" s="35"/>
      <c r="G190" s="35"/>
    </row>
    <row r="191" spans="2:7">
      <c r="B191" s="34"/>
      <c r="C191" s="35"/>
      <c r="D191" s="35"/>
      <c r="E191" s="36"/>
      <c r="F191" s="35"/>
      <c r="G191" s="35"/>
    </row>
    <row r="192" spans="2:7">
      <c r="B192" s="34"/>
      <c r="C192" s="35"/>
      <c r="D192" s="35"/>
      <c r="E192" s="36"/>
      <c r="F192" s="35"/>
      <c r="G192" s="35"/>
    </row>
    <row r="193" spans="2:7">
      <c r="B193" s="34"/>
      <c r="C193" s="35"/>
      <c r="D193" s="35"/>
      <c r="E193" s="36"/>
      <c r="F193" s="35"/>
      <c r="G193" s="35"/>
    </row>
    <row r="194" spans="2:7">
      <c r="B194" s="34"/>
      <c r="C194" s="35"/>
      <c r="D194" s="35"/>
      <c r="E194" s="36"/>
      <c r="F194" s="35"/>
      <c r="G194" s="35"/>
    </row>
    <row r="195" spans="2:7">
      <c r="B195" s="34"/>
      <c r="C195" s="35"/>
      <c r="D195" s="35"/>
      <c r="E195" s="36"/>
      <c r="F195" s="35"/>
      <c r="G195" s="35"/>
    </row>
    <row r="196" spans="2:7">
      <c r="B196" s="34"/>
      <c r="C196" s="35"/>
      <c r="D196" s="35"/>
      <c r="E196" s="36"/>
      <c r="F196" s="35"/>
      <c r="G196" s="35"/>
    </row>
    <row r="197" spans="2:7">
      <c r="B197" s="34"/>
      <c r="C197" s="35"/>
      <c r="D197" s="35"/>
      <c r="E197" s="36"/>
      <c r="F197" s="35"/>
      <c r="G197" s="35"/>
    </row>
    <row r="198" spans="2:7">
      <c r="B198" s="34"/>
      <c r="C198" s="35"/>
      <c r="D198" s="35"/>
      <c r="E198" s="36"/>
      <c r="F198" s="35"/>
      <c r="G198" s="35"/>
    </row>
    <row r="199" spans="2:7">
      <c r="B199" s="34"/>
      <c r="C199" s="35"/>
      <c r="D199" s="35"/>
      <c r="E199" s="36"/>
      <c r="F199" s="35"/>
      <c r="G199" s="35"/>
    </row>
    <row r="200" spans="2:7">
      <c r="B200" s="34"/>
      <c r="C200" s="35"/>
      <c r="D200" s="35"/>
      <c r="E200" s="36"/>
      <c r="F200" s="35"/>
      <c r="G200" s="35"/>
    </row>
    <row r="201" spans="2:7">
      <c r="B201" s="34"/>
      <c r="C201" s="35"/>
      <c r="D201" s="35"/>
      <c r="E201" s="36"/>
      <c r="F201" s="35"/>
      <c r="G201" s="35"/>
    </row>
    <row r="202" spans="2:7">
      <c r="B202" s="34"/>
      <c r="C202" s="35"/>
      <c r="D202" s="35"/>
      <c r="E202" s="36"/>
      <c r="F202" s="35"/>
      <c r="G202" s="35"/>
    </row>
    <row r="203" spans="2:7">
      <c r="B203" s="34"/>
      <c r="C203" s="35"/>
      <c r="D203" s="35"/>
      <c r="E203" s="36"/>
      <c r="F203" s="35"/>
      <c r="G203" s="35"/>
    </row>
    <row r="204" spans="2:7">
      <c r="B204" s="34"/>
      <c r="C204" s="35"/>
      <c r="D204" s="35"/>
      <c r="E204" s="36"/>
      <c r="F204" s="35"/>
      <c r="G204" s="35"/>
    </row>
    <row r="205" spans="2:7">
      <c r="B205" s="34"/>
      <c r="C205" s="35"/>
      <c r="D205" s="35"/>
      <c r="E205" s="36"/>
      <c r="F205" s="35"/>
      <c r="G205" s="35"/>
    </row>
  </sheetData>
  <dataValidations count="1">
    <dataValidation type="list" allowBlank="1" showInputMessage="1" showErrorMessage="1" error="Pick a category from the budget tab." sqref="D6:D205">
      <formula1>'Wedding Budget'!$B$11:$B$32</formula1>
    </dataValidation>
  </dataValidations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F8580"/>
    <pageSetUpPr fitToPage="1"/>
  </sheetPr>
  <dimension ref="A2:BI22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37" t="s">
        <v>58</v>
      </c>
    </row>
    <row r="3" spans="2:3" ht="34" customHeight="1">
      <c r="B3" s="38" t="s">
        <v>59</v>
      </c>
      <c r="C3" s="38"/>
    </row>
    <row r="5" spans="2:3">
      <c r="B5" s="39" t="s">
        <v>60</v>
      </c>
    </row>
    <row r="6" spans="2:3" ht="21" customHeight="1">
      <c r="B6" s="40">
        <v>1</v>
      </c>
      <c r="C6" s="41" t="s">
        <v>61</v>
      </c>
    </row>
    <row r="7" spans="2:3" ht="36" customHeight="1">
      <c r="B7" s="40">
        <v>2</v>
      </c>
      <c r="C7" s="41" t="s">
        <v>62</v>
      </c>
    </row>
    <row r="8" spans="2:3" ht="36" customHeight="1">
      <c r="B8" s="40">
        <v>3</v>
      </c>
      <c r="C8" s="41" t="s">
        <v>63</v>
      </c>
    </row>
    <row r="9" spans="2:3" ht="21" customHeight="1">
      <c r="B9" s="40">
        <v>4</v>
      </c>
      <c r="C9" s="41" t="s">
        <v>64</v>
      </c>
    </row>
    <row r="10" spans="2:3" ht="36" customHeight="1">
      <c r="B10" s="40">
        <v>5</v>
      </c>
      <c r="C10" s="41" t="s">
        <v>65</v>
      </c>
    </row>
    <row r="12" spans="2:3">
      <c r="B12" s="39" t="s">
        <v>66</v>
      </c>
    </row>
    <row r="13" spans="2:3">
      <c r="B13" s="35"/>
      <c r="C13" s="1" t="s">
        <v>67</v>
      </c>
    </row>
    <row r="14" spans="2:3">
      <c r="B14" s="42"/>
      <c r="C14" s="1" t="s">
        <v>68</v>
      </c>
    </row>
    <row r="16" spans="2:3">
      <c r="B16" s="39" t="s">
        <v>69</v>
      </c>
    </row>
    <row r="17" spans="2:3" ht="36" customHeight="1">
      <c r="B17" s="43" t="s">
        <v>70</v>
      </c>
      <c r="C17" s="41" t="s">
        <v>71</v>
      </c>
    </row>
    <row r="18" spans="2:3" ht="21" customHeight="1">
      <c r="B18" s="43" t="s">
        <v>70</v>
      </c>
      <c r="C18" s="41" t="s">
        <v>72</v>
      </c>
    </row>
    <row r="19" spans="2:3" ht="21" customHeight="1">
      <c r="B19" s="43" t="s">
        <v>70</v>
      </c>
      <c r="C19" s="41" t="s">
        <v>73</v>
      </c>
    </row>
    <row r="21" spans="2:3">
      <c r="B21" s="3" t="s">
        <v>74</v>
      </c>
    </row>
    <row r="22" spans="2:3">
      <c r="B22" s="3" t="s">
        <v>75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Wedding Budget</vt:lpstr>
      <vt:lpstr>Payments</vt:lpstr>
      <vt:lpstr>How to use</vt:lpstr>
      <vt:lpstr>'Wedding Budget'!Print_Area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wedding-budget-spreadsheet.xlsx</dc:title>
  <dc:creator>NiftyShelf</dc:creator>
  <dc:description>Free template from niftyshelf.com</dc:description>
  <cp:lastModifiedBy>NiftyShelf</cp:lastModifiedBy>
  <dcterms:created xsi:type="dcterms:W3CDTF">2026-10-21T23:02:32Z</dcterms:created>
  <dcterms:modified xsi:type="dcterms:W3CDTF">2026-10-21T23:02:32Z</dcterms:modified>
</cp:coreProperties>
</file>